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7350" activeTab="0"/>
  </bookViews>
  <sheets>
    <sheet name="DACHY PŁASKIE" sheetId="1" r:id="rId1"/>
    <sheet name="HYDROIZOLACJA" sheetId="2" r:id="rId2"/>
    <sheet name="Lista" sheetId="3" r:id="rId3"/>
  </sheets>
  <definedNames>
    <definedName name="_xlnm.Print_Area" localSheetId="0">'DACHY PŁASKIE'!$A$1:$I$115</definedName>
    <definedName name="_xlnm.Print_Area" localSheetId="1">'HYDROIZOLACJA'!$A$1:$K$64</definedName>
  </definedNames>
  <calcPr fullCalcOnLoad="1" fullPrecision="0"/>
</workbook>
</file>

<file path=xl/sharedStrings.xml><?xml version="1.0" encoding="utf-8"?>
<sst xmlns="http://schemas.openxmlformats.org/spreadsheetml/2006/main" count="462" uniqueCount="345">
  <si>
    <t>1/1</t>
  </si>
  <si>
    <t>kod</t>
  </si>
  <si>
    <t>szt./opak.</t>
  </si>
  <si>
    <t>numer</t>
  </si>
  <si>
    <t>Zamawiający:</t>
  </si>
  <si>
    <t>Nazwa :</t>
  </si>
  <si>
    <t>Adres :</t>
  </si>
  <si>
    <t>Telefon :</t>
  </si>
  <si>
    <t>Data odbioru/dostawy</t>
  </si>
  <si>
    <t>wartość netto PLN</t>
  </si>
  <si>
    <t>VAT 23%</t>
  </si>
  <si>
    <t>1/16</t>
  </si>
  <si>
    <t>wartość brutto PLN</t>
  </si>
  <si>
    <t>WARTOŚĆ ZAMÓWIENIA:</t>
  </si>
  <si>
    <t>CENA NETTO PLN/SZT.</t>
  </si>
  <si>
    <t>wartość netto po rabacie</t>
  </si>
  <si>
    <t>Koordynator</t>
  </si>
  <si>
    <t>ID Klienta</t>
  </si>
  <si>
    <t>Typ zam.</t>
  </si>
  <si>
    <t>SHO</t>
  </si>
  <si>
    <t>Sprzedaży</t>
  </si>
  <si>
    <t>Um.</t>
  </si>
  <si>
    <t>Klient</t>
  </si>
  <si>
    <t>Nr ZZ klienta</t>
  </si>
  <si>
    <t>Wymagana data</t>
  </si>
  <si>
    <t>Ilość</t>
  </si>
  <si>
    <t>Koordyn.</t>
  </si>
  <si>
    <t>(w formacie RRRR-MM-DD)</t>
  </si>
  <si>
    <t>wypełnia Galeco:</t>
  </si>
  <si>
    <t>wartość netto zamówienia po rabacie do sprawdzenia z ZK</t>
  </si>
  <si>
    <t>Dostawca : GALECO Sp. z o.o.</t>
  </si>
  <si>
    <t># Dotyczy ilości hurtowych</t>
  </si>
  <si>
    <t>data i podpis zamawiającego</t>
  </si>
  <si>
    <t>Dokument Microsoft Excel. Edycja w programie innym niż Microsoft Excel może powodować nieprawidłowe działanie kalkulatora.</t>
  </si>
  <si>
    <t>Aktualnie obowiązujące ceny znajdują się w cennikach dostępnych na stronie www.galeco.pl.</t>
  </si>
  <si>
    <t>DPS2--A-AD-110-G-101</t>
  </si>
  <si>
    <t>DPS2--B-AD-110-G</t>
  </si>
  <si>
    <t>DPSET-G-RU110</t>
  </si>
  <si>
    <t>pozostałe</t>
  </si>
  <si>
    <t>ilość</t>
  </si>
  <si>
    <t>#   rabat</t>
  </si>
  <si>
    <t>RSUNI-_-KZ100</t>
  </si>
  <si>
    <t>R2UNI-_-KZ080</t>
  </si>
  <si>
    <t>Kosz zlewowy na rurę okrągłą /100</t>
  </si>
  <si>
    <r>
      <t>Administratorem Twoich danych osobowych jest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GALECO Sp. z o.o.</t>
    </r>
    <r>
      <rPr>
        <sz val="9"/>
        <rFont val="Calibri"/>
        <family val="2"/>
      </rPr>
      <t xml:space="preserve"> z siedzibą w Balicach, ul. Uśmiechu 1, 32-083 Balice, wpisana do rejestru przedsiębiorców Krajowego Rejestru Sądowego pod numerem KRS: 0000102185, której akta rejestrowe prowadzone są przez Sąd Rejonowy dla Krakowa - Śródmieścia w  Krakowie, XII Wydział Gospodarczy KRS, posiadająca NIP: 6792594371, o kapitale zakładowym w wysokości 400.000,00 zł (czterysta tysięcy złotych), dalej jako: </t>
    </r>
    <r>
      <rPr>
        <b/>
        <sz val="9"/>
        <rFont val="Calibri"/>
        <family val="2"/>
      </rPr>
      <t>Galeco</t>
    </r>
    <r>
      <rPr>
        <sz val="9"/>
        <rFont val="Calibri"/>
        <family val="2"/>
      </rPr>
      <t>. Twoje dane osobowe będą przetwarzane m.in. w celu: przyjęcia i realizacji Twojego zamówienia, rozpatrywania ewentualnych reklamacji i wniosków dotyczących gwarancji, a także wykonywania przez Galeco obowiązków podatkowych i księgowych. Pozostałe informacje o przetwarzaniu Twoich danych osobowych zostały przedstawione w Polityce Prywatności i Plików Cookies dostępnej na stronie www.galeco.pl.</t>
    </r>
  </si>
  <si>
    <t>adaptery</t>
  </si>
  <si>
    <t>str 1/2</t>
  </si>
  <si>
    <t>str 2/2</t>
  </si>
  <si>
    <t>Membrana EPDM rolka 3,05m x 7,62m</t>
  </si>
  <si>
    <t>Membrana EPDM rolka 4,57m x 7,62m</t>
  </si>
  <si>
    <t>Membrana EPDM rolka 6,10m x 7,62m</t>
  </si>
  <si>
    <t>Taśma do łączenia EPDM na kleju rolka 0,15m x 7,62m</t>
  </si>
  <si>
    <t>Narożnik EPDM na kleju ɸ 0,216m</t>
  </si>
  <si>
    <t>Filc do packi</t>
  </si>
  <si>
    <t>DPM-MEM/3X7X2</t>
  </si>
  <si>
    <t>DPM-MEM/4X7X2</t>
  </si>
  <si>
    <t>DPM-MEM/6X7X2</t>
  </si>
  <si>
    <t>DPM-KLEJ/10L</t>
  </si>
  <si>
    <t>DPM-KLEJ/5L</t>
  </si>
  <si>
    <t>DPM-TAS.LACZ</t>
  </si>
  <si>
    <t>DPM-NAROZNIK</t>
  </si>
  <si>
    <t>DPM-PDKLD/950</t>
  </si>
  <si>
    <t>DPM-KOLNIERZ</t>
  </si>
  <si>
    <t>DPM-WALEK</t>
  </si>
  <si>
    <t>DPM-PACKA</t>
  </si>
  <si>
    <t>DPM-FILC</t>
  </si>
  <si>
    <t>DPM-SPRAY/500</t>
  </si>
  <si>
    <t>1/8</t>
  </si>
  <si>
    <t>1/20</t>
  </si>
  <si>
    <t>1/12</t>
  </si>
  <si>
    <t>1/10</t>
  </si>
  <si>
    <t>1/6</t>
  </si>
  <si>
    <t>1/40</t>
  </si>
  <si>
    <t>1/100</t>
  </si>
  <si>
    <t>1/15,25</t>
  </si>
  <si>
    <r>
      <t>Klej do membrany EPDM 10l (wydajność 2,5-3 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/l)</t>
    </r>
  </si>
  <si>
    <r>
      <t>Klej do membrany EPDM 5l (wydajność 2,5-3 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/l)</t>
    </r>
  </si>
  <si>
    <t>RUUNI---SP400</t>
  </si>
  <si>
    <t>Adapter BZO / PVC2 grafit 110mm</t>
  </si>
  <si>
    <t>Adapter BZO / PVC2 czerń 110mm</t>
  </si>
  <si>
    <t>Adapter STAL 2 grafit 110mm</t>
  </si>
  <si>
    <t>Adapter STAL 2 czerń 110mm</t>
  </si>
  <si>
    <t>grafitowy</t>
  </si>
  <si>
    <t>czarny</t>
  </si>
  <si>
    <t>czekol.brąz</t>
  </si>
  <si>
    <t>DPM-MEM/6X30X3</t>
  </si>
  <si>
    <r>
      <t>Klej do membrany EPDM 20l (wydajność 2,5-3 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/l)</t>
    </r>
  </si>
  <si>
    <t>DPM-KLEJ/20L</t>
  </si>
  <si>
    <t>DPM-KLEJ/075L</t>
  </si>
  <si>
    <t>DPM-TAS.LACZ.75</t>
  </si>
  <si>
    <t>Taśma do łączenia EPDM na zakład rolka 0,075m x 30,5m</t>
  </si>
  <si>
    <t>DPM-PDKLD/3780</t>
  </si>
  <si>
    <t>DPRED-G-75/110</t>
  </si>
  <si>
    <t>Redukcja do wpustu 75/110</t>
  </si>
  <si>
    <t>DPM-TAS.RMA.25/M</t>
  </si>
  <si>
    <t>1/30,5</t>
  </si>
  <si>
    <t>DPM-MEM.SP/45/M</t>
  </si>
  <si>
    <t>DPM-TAS.OB/22/M</t>
  </si>
  <si>
    <t>DPM-WALEK.MOS</t>
  </si>
  <si>
    <t>1/25</t>
  </si>
  <si>
    <t>DPM-USZCZ.LAPS</t>
  </si>
  <si>
    <t>Uszczelniacz Lap Sealant 325ml</t>
  </si>
  <si>
    <t>DPM-KLEJ.BTL22</t>
  </si>
  <si>
    <t>DPM-LANCA</t>
  </si>
  <si>
    <t>DPM-WAZ.LANCA</t>
  </si>
  <si>
    <t>KG-UNI-OPASKAG--E</t>
  </si>
  <si>
    <t>1 szt.</t>
  </si>
  <si>
    <t>DPSS--A-AD-110-G-101</t>
  </si>
  <si>
    <t>DPSO--B-AD-110-G</t>
  </si>
  <si>
    <t>DPSP--A-AD-110-G</t>
  </si>
  <si>
    <t>DOLNOŚLĄSKIE BH - Wrocław, ul. Północna 15-19, tel. 606 760 063, wroclaw@galeco.eu</t>
  </si>
  <si>
    <t>LUBELSKIE BH - Puławy, ul. Dęblińska 56, tel. 606 837 024, pulawy@galeco.eu</t>
  </si>
  <si>
    <t>MAŁOPOLSKIE BH - Ładna 70C, Skrzyszów, tel.606 760 056, tarnow@galeco.eu</t>
  </si>
  <si>
    <t>MAZOWIECKIE BH - Radzymin, ul. Usmiechu 1, Cegielnia, tel.  728 960 308, warszawa@galeco.eu</t>
  </si>
  <si>
    <t>POMORSKIE BH - Gdynia, ul. Hutnicza 59, tel. 606 837 145, gdynia@galeco.eu</t>
  </si>
  <si>
    <t>ŚLĄSKIE BH - Mikołów k/Katowic, ul. Gliwicka 122, tel. 606 837 343, katowice@galeco.eu</t>
  </si>
  <si>
    <t>WIELKOPOLSKIE BH - Poznań, ul. Warszawska 37a, tel. 728 960 309, poznan@galeco.eu</t>
  </si>
  <si>
    <t>DPEEB-NGS075-I-M</t>
  </si>
  <si>
    <t>DPEEP-NGS075-I-M</t>
  </si>
  <si>
    <t>DPEEE-NGS075-I-M</t>
  </si>
  <si>
    <t>DPEEB-NGS110-I-M</t>
  </si>
  <si>
    <t>DPEEP-NGS110-I-M</t>
  </si>
  <si>
    <t>DPEEE-NGS110-I-M</t>
  </si>
  <si>
    <t>DPEEB---KRL75-M</t>
  </si>
  <si>
    <t>DPEEB---KRLIS-M</t>
  </si>
  <si>
    <t>DPCCP---KRLIS-M</t>
  </si>
  <si>
    <t>DPTTB-NGP110-I-M</t>
  </si>
  <si>
    <t>DPTTP-NGP110-I-M</t>
  </si>
  <si>
    <t>DPTTE-NGP110-I-M</t>
  </si>
  <si>
    <t>DPTTB-NGS110-I-M</t>
  </si>
  <si>
    <t>DPTTP-NGS110-I-M</t>
  </si>
  <si>
    <t>DPTTE-NGS110-I-M</t>
  </si>
  <si>
    <t>DPTT-KOSZ110-I</t>
  </si>
  <si>
    <t>DPCCB-NGP075-I-M</t>
  </si>
  <si>
    <t>DPCCP-NGP075-I-M</t>
  </si>
  <si>
    <t>DPCCE-NGP075-I-M</t>
  </si>
  <si>
    <t>DPCC-KOSZ075-I</t>
  </si>
  <si>
    <t>Wpust dachowy skośny z otworami stabilizującymi bitumiczny 110mm</t>
  </si>
  <si>
    <t>Adapter STAL / PVC czerń 90/100mm - do rury okrągłej</t>
  </si>
  <si>
    <t>Adapter STAL grafit 90/100mm - do rury okrągłej</t>
  </si>
  <si>
    <t>Adapter PVC grafit 100mm - do rury okrągłej</t>
  </si>
  <si>
    <t>PŁOCKIE BH - Płock, ul. Kutnowska 21, tel. 606 837 256, plock@galeco.eu</t>
  </si>
  <si>
    <t>DPBO--Y-AD-110-G</t>
  </si>
  <si>
    <t>DPBO--U-AD-110-G</t>
  </si>
  <si>
    <t>Wpust dachowy prosty z otworami stabilizującymi membrana PVC 110mm</t>
  </si>
  <si>
    <t>Wpust dachowy prosty membrana EPDM 110mm</t>
  </si>
  <si>
    <t>Wpust dachowy skośny z otworami stabilizującymi membrana PVC 110mm</t>
  </si>
  <si>
    <t>Wpust dachowy skośny membrana EPDM 110mm</t>
  </si>
  <si>
    <t>Nadbudowa - wpust dachowy membrana EPDM 110/125mm</t>
  </si>
  <si>
    <t>Nadbudowa - wpust dachowy membrana EPDM 160/200mm</t>
  </si>
  <si>
    <t>Wpust balkonowy prosty z otworami stabilizującymi bitumiczny 75mm</t>
  </si>
  <si>
    <t>Wpust balkonowy prosty z otworami stabilizującymi membrana PVC 75mm</t>
  </si>
  <si>
    <t>Wpust balkonowy prosty membrana EPDM 75mm</t>
  </si>
  <si>
    <t>Membrana EPDM rolka 6,10m x 30,5m</t>
  </si>
  <si>
    <r>
      <t>Klej w sprayu do membrany EPDM 750ml (wydajność 2-2,5 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/l)</t>
    </r>
  </si>
  <si>
    <r>
      <t>Podkład gruntujący 0,95l (wydajność 3,5-4,5 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/l)</t>
    </r>
  </si>
  <si>
    <r>
      <t>Podkład gruntujący 3,78 l (wydajność 3,5-4,5 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/l)</t>
    </r>
  </si>
  <si>
    <t>Kołnierz rurowy do wentylacji ɸ 2,5-15cm</t>
  </si>
  <si>
    <t>Wałek dociskający silikonowy</t>
  </si>
  <si>
    <t>Packa do gruntu</t>
  </si>
  <si>
    <t>Spray czyszczący do kleju 500ml</t>
  </si>
  <si>
    <t>Lanca do kleju w butli</t>
  </si>
  <si>
    <t>Wąż do lancy 4mb</t>
  </si>
  <si>
    <t>Nadbudowa z otworami stabilizującymi - wpust balkonowy bitumiczny 50/75mm</t>
  </si>
  <si>
    <t>DPCCB-N050/075-I-M</t>
  </si>
  <si>
    <t>Wpust balkonowy prosty z otworami stabilizującymi bitumiczny 50mm</t>
  </si>
  <si>
    <t>DPCCB-NGP050-I-M</t>
  </si>
  <si>
    <t>Wpust balkonowy skośny z otworami stabilizującymi bitumiczny 50mm</t>
  </si>
  <si>
    <t>DPCCB-NGS050-I-M</t>
  </si>
  <si>
    <t>DPCCB-NGS075-I-M</t>
  </si>
  <si>
    <t>Wpust balkonowy skośny z otworami stabilizującymi bitumiczny 75mm</t>
  </si>
  <si>
    <t>Nadbudowa - wpust balkonowy membrana EPDM 50/75mm</t>
  </si>
  <si>
    <t>DPCCE-N050/075-I-M</t>
  </si>
  <si>
    <t>DPCCE-NGP050-I-M</t>
  </si>
  <si>
    <t>Wpust balkonowy prosty membrana EPDM 50mm</t>
  </si>
  <si>
    <t>DPCCE-NGS050-I-M</t>
  </si>
  <si>
    <t>Wpust balkonowy skośny membrana EPDM 50mm</t>
  </si>
  <si>
    <t>DPCCE-NGS075-I-M</t>
  </si>
  <si>
    <t>DPCCP-N050/075-I-M</t>
  </si>
  <si>
    <t>Nadbudowa z otworami stabilizującymi- wpust balkonowy membrana PVC 50/75mm</t>
  </si>
  <si>
    <t>DPCCP-NGP050-I-M</t>
  </si>
  <si>
    <t>Wpust balkonowy prosty z otworami stabilizującymi membrana PVC 50mm</t>
  </si>
  <si>
    <t>DPCCP-NGS050-I-M</t>
  </si>
  <si>
    <t>Wpust balkonowy skośny z otworami stabilizującymi membrana PVC 50mm</t>
  </si>
  <si>
    <t>DPCCP-NGS075-I-M</t>
  </si>
  <si>
    <t>Wpust balkonowy skośny z otworami stabilizującymi membrana PVC 75mm</t>
  </si>
  <si>
    <t>DPTTB-N110/125-I-M</t>
  </si>
  <si>
    <t>Nadbudowa z otworami stabilizującymi- wpust dachowy bitumiczny 110/125mm</t>
  </si>
  <si>
    <t>DPTTB-N160/200-I-M</t>
  </si>
  <si>
    <t>Nadbudowa z otworami stabilizującymi- wpust dachowy bitumiczny 160/200mm</t>
  </si>
  <si>
    <t>DPTTB-NGP125-I-M</t>
  </si>
  <si>
    <t>DPTTB-NGP160-I-M</t>
  </si>
  <si>
    <t>Wpust dachowy prosty z otworami stabilizującymi bitumiczny 160mm</t>
  </si>
  <si>
    <t>DPTTB-NGP200-I-M</t>
  </si>
  <si>
    <t>Wpust dachowy prosty z otworami stabilizującymi bitumiczny 200mm</t>
  </si>
  <si>
    <t>DPTTE-N110/125-I-M</t>
  </si>
  <si>
    <t>DPTTE-N160/200-I-M</t>
  </si>
  <si>
    <t>DPTTE-NGP125-I-M</t>
  </si>
  <si>
    <t>Wpust dachowy prosty membrana EPDM 125mm</t>
  </si>
  <si>
    <t>DPTTE-NGP160-I-M</t>
  </si>
  <si>
    <t>Wpust dachowy prosty membrana EPDM 160mm</t>
  </si>
  <si>
    <t>DPTTE-NGP200-I-M</t>
  </si>
  <si>
    <t>Wpust dachowy prosty membrana EPDM 200mm</t>
  </si>
  <si>
    <t>DPTTP-N110/125-I-M</t>
  </si>
  <si>
    <t>Nadbudowa z otworami stabilizującymi- wpust dachowy membrana PVC 110/125mm</t>
  </si>
  <si>
    <t>DPTTP-N160/200-I-M</t>
  </si>
  <si>
    <t>Nadbudowa z otworami stabilizującymi- wpust dachowy membrana PVC 160/200mm</t>
  </si>
  <si>
    <t>DPTTP-NGP125-I-M</t>
  </si>
  <si>
    <t>Wpust dachowy prosty z otworami stabilizującymi membrana PVC 125mm</t>
  </si>
  <si>
    <t>DPTTP-NGP160-I-M</t>
  </si>
  <si>
    <t>Wpust dachowy prosty z otworami stabilizującymi membrana PVC 160mm</t>
  </si>
  <si>
    <t>DPTTP-NGP200-I-M</t>
  </si>
  <si>
    <t>Wpust dachowy prosty z otworami stabilizującymi membrana PVC 200mm</t>
  </si>
  <si>
    <t>Wpust dachowy prosty z otworami stabilizującymi bitumiczny 110mm</t>
  </si>
  <si>
    <t>Koszyk żwirowy do wpustów dachowych 110 i 125mm</t>
  </si>
  <si>
    <t>Koszyk żwirowy do wpustów balkonowych 50 i 75mm</t>
  </si>
  <si>
    <t>DPTT-KOSZ160/200-I</t>
  </si>
  <si>
    <t>Koszyk żwirowy do wpustów dachowych 160 i 200mm</t>
  </si>
  <si>
    <t>O dostępność proszę pytać w Biurach Handlowych Galeco</t>
  </si>
  <si>
    <t>wpusty dachowe GALECO (koszyk żwirowy sprzedawany osobno)*</t>
  </si>
  <si>
    <t>wpusty balkonowe GALECO (koszyk żwirowy sprzedawany osobno)*</t>
  </si>
  <si>
    <t>*Poprawnie zamontowany wpust powinien mieć dokręcony odpowiednio koszyczek żwirowy lub kratkę na liście</t>
  </si>
  <si>
    <t>Wpust dachowy prosty z otworami stabilizującymi bitumiczny 125mm</t>
  </si>
  <si>
    <t>4431-000-000X-AUK075</t>
  </si>
  <si>
    <t>4431-000-000X-AUK110</t>
  </si>
  <si>
    <t>4432-000-000X-DBP110</t>
  </si>
  <si>
    <t>4432-000-000X-DPP110</t>
  </si>
  <si>
    <t>4432-000-000X-DEP110</t>
  </si>
  <si>
    <t>4432-000-000X-DBP125</t>
  </si>
  <si>
    <t>4432-000-000X-DPP125</t>
  </si>
  <si>
    <t>4432-000-000X-DEP125</t>
  </si>
  <si>
    <t>4432-000-000X-DBP160</t>
  </si>
  <si>
    <t>4432-000-000X-DPP160</t>
  </si>
  <si>
    <t>4432-000-000X-DEP160</t>
  </si>
  <si>
    <t>4432-000-000X-DBP200</t>
  </si>
  <si>
    <t>4432-000-000X-DPP200</t>
  </si>
  <si>
    <t>4432-000-000X-DEP200</t>
  </si>
  <si>
    <t>4432-000-000X-DBS110</t>
  </si>
  <si>
    <t>4432-000-000X-DPS110</t>
  </si>
  <si>
    <t>4432-000-000X-DES110</t>
  </si>
  <si>
    <t>4432-000-000X-DKO110</t>
  </si>
  <si>
    <t>4432-000-000X-DKO160</t>
  </si>
  <si>
    <t>4432-110-000X-DBN125</t>
  </si>
  <si>
    <t>4432-110-000X-DPN125</t>
  </si>
  <si>
    <t>4432-110-000X-DEN125</t>
  </si>
  <si>
    <t>4432-160-000X-DBN200</t>
  </si>
  <si>
    <t>4432-160-000X-DPN200</t>
  </si>
  <si>
    <t>4432-160-000X-DEN200</t>
  </si>
  <si>
    <t>4432-000-000X-BBP050</t>
  </si>
  <si>
    <t>4432-000-000X-BPP050</t>
  </si>
  <si>
    <t>4432-000-000X-BEP050</t>
  </si>
  <si>
    <t>4432-000-000X-BBP075</t>
  </si>
  <si>
    <t>4432-000-000X-BPP075</t>
  </si>
  <si>
    <t>4432-000-000X-BEP075</t>
  </si>
  <si>
    <t>4432-000-000X-BBS050</t>
  </si>
  <si>
    <t>4432-000-000X-BPS050</t>
  </si>
  <si>
    <t>4432-000-000X-BES050</t>
  </si>
  <si>
    <t>4432-000-000X-BBS075</t>
  </si>
  <si>
    <t>4432-000-000X-BPS075</t>
  </si>
  <si>
    <t>4432-000-000X-BES075</t>
  </si>
  <si>
    <t>4432-000-000X-BKO075</t>
  </si>
  <si>
    <t>4431-000-000X-BUK000</t>
  </si>
  <si>
    <t>4432-050-000X-BBN075</t>
  </si>
  <si>
    <t>4432-050-000X-BPN075</t>
  </si>
  <si>
    <t>4432-050-000X-BEN075</t>
  </si>
  <si>
    <t>4441-110-721S-ADP080</t>
  </si>
  <si>
    <t>4441-110-905S-ADP080</t>
  </si>
  <si>
    <t>4441-110-715S-ADK080</t>
  </si>
  <si>
    <t>4441-110-905S-ADK080</t>
  </si>
  <si>
    <t>4441-110-715S-ADO100</t>
  </si>
  <si>
    <t>4441-110-905S-ADO100</t>
  </si>
  <si>
    <t>4441-110-721S-ADO100</t>
  </si>
  <si>
    <t>715S</t>
  </si>
  <si>
    <t>905S</t>
  </si>
  <si>
    <t>817S</t>
  </si>
  <si>
    <t>1004-016-000X-OGS200</t>
  </si>
  <si>
    <t>1000-000-000X-SPS400</t>
  </si>
  <si>
    <t>4431-110-738S-WRD075</t>
  </si>
  <si>
    <t>4411-000-000X-MEM305</t>
  </si>
  <si>
    <t>4411-000-000X-MEM457</t>
  </si>
  <si>
    <t>4411-000-000X-MEM610</t>
  </si>
  <si>
    <t>4411-000-000X-MED610</t>
  </si>
  <si>
    <t>4410-000-000X-KLW020</t>
  </si>
  <si>
    <t>4410-000-000X-KLW010</t>
  </si>
  <si>
    <t>4410-000-000X-KLW005</t>
  </si>
  <si>
    <t>4410-000-000X-KLS750</t>
  </si>
  <si>
    <t>4410-000-000X-KLB022</t>
  </si>
  <si>
    <t>4410-000-000X-TAZ075</t>
  </si>
  <si>
    <t>4410-000-000X-TAK150</t>
  </si>
  <si>
    <t>4410-000-000X-TAS022</t>
  </si>
  <si>
    <t>4410-000-000X-MSA045</t>
  </si>
  <si>
    <t>4410-000-000X-NAK216</t>
  </si>
  <si>
    <t>4410-000-000X-PDA950</t>
  </si>
  <si>
    <t>4410-000-000X-PDB378</t>
  </si>
  <si>
    <t>4410-000-000X-KOR150</t>
  </si>
  <si>
    <t>4410-000-000X-WAS000</t>
  </si>
  <si>
    <t>4410-000-000X-WAM000</t>
  </si>
  <si>
    <t>4410-000-000X-PAC000</t>
  </si>
  <si>
    <t>4410-000-000X-FIL000</t>
  </si>
  <si>
    <t>4410-000-000X-SPR500</t>
  </si>
  <si>
    <t>4410-000-000X-USZ325</t>
  </si>
  <si>
    <t>4410-000-000X-TAM025</t>
  </si>
  <si>
    <t>4410-000-000X-LAN000</t>
  </si>
  <si>
    <t>4410-000-000X-LAW400</t>
  </si>
  <si>
    <t>1032-100-_-KZO000</t>
  </si>
  <si>
    <t>1042-080-_-KZK000</t>
  </si>
  <si>
    <t>Waluta</t>
  </si>
  <si>
    <t>PLN</t>
  </si>
  <si>
    <t>Kosz zlewowy na rurę okrągłą /90</t>
  </si>
  <si>
    <t>1032-090-_-KZO000</t>
  </si>
  <si>
    <t>Wpust balkonowy skośny membrana EPDM 75mm</t>
  </si>
  <si>
    <t>4432-000-000X-PKO000</t>
  </si>
  <si>
    <t>4432-000-000X-ABS075</t>
  </si>
  <si>
    <t>4432-000-000X-ABS110</t>
  </si>
  <si>
    <t>4432-000-000X-AES075</t>
  </si>
  <si>
    <t>4432-000-000X-AES110</t>
  </si>
  <si>
    <t>4432-000-000X-APS075</t>
  </si>
  <si>
    <t>4432-000-000X-APS110</t>
  </si>
  <si>
    <t>Wpust dachowy attykowy z otworami stabilizującymi bitumiczny 75mm</t>
  </si>
  <si>
    <t>Wpust dachowy attykowy z otworami stabilizującymi membrana PVC 75mm</t>
  </si>
  <si>
    <t>Wpust dachowy attykowy z otworami stabilizującymi membrana EPDM 75mm</t>
  </si>
  <si>
    <t>Wpust dachowy attykowy z otworami stabilizującymi bitumiczny 110mm</t>
  </si>
  <si>
    <t>Wpust dachowy attykowy z otworami stabilizującymi membrana PVC 110mm</t>
  </si>
  <si>
    <t>Wpust dachowy attykowy z otworami stabilizującymi membrana EPDM 110mm</t>
  </si>
  <si>
    <t>Koszyk żwirowy do wpustów attykowych 75 i 110 mm</t>
  </si>
  <si>
    <t>wpusty dachowe attykowe GALECO</t>
  </si>
  <si>
    <t>kosze zlewowe**</t>
  </si>
  <si>
    <t>1003-110-738S-RUK100</t>
  </si>
  <si>
    <t>ceny obowiązują od 29.05.2024</t>
  </si>
  <si>
    <r>
      <t>Klej w butli do membrany EPDM 22l (wydajność 2,5-3 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/l)</t>
    </r>
  </si>
  <si>
    <t>Samoprzylepna taśma obróbkowa rolka 0,22m x 15,25m</t>
  </si>
  <si>
    <t>Samoprzylepna membrana EPDM rolka 0,45m x 1m - 1mb</t>
  </si>
  <si>
    <t>Wałek dociskowy 5mm mosiężny do kątów</t>
  </si>
  <si>
    <t>Taśma RMA do łączenia mechanicznego 0,25m - 1mb</t>
  </si>
  <si>
    <t>Kratka na liście - dokręcana 75mm stal nierdzewna</t>
  </si>
  <si>
    <t>Kratka na liście - dokręcana 110mm stal nierdzewna</t>
  </si>
  <si>
    <t>Opaska grzewcza SelfTec***</t>
  </si>
  <si>
    <t>*** Zamontowanie opaski grzewczej SelfTec na wpuście chroni wpust przed uszkodzeniem przez zamarzającą wodę</t>
  </si>
  <si>
    <t>Kratka na liście do wpustów balkonowych stal nierdzewna</t>
  </si>
  <si>
    <t>Kosz zlewowy na rurę kwadratową /80x80</t>
  </si>
  <si>
    <t>Smar do uszczelek w sprayu Soudal 400ml</t>
  </si>
  <si>
    <t>Rura kanalizacyjna 110 - 1mb</t>
  </si>
  <si>
    <t>**Kosze zlewowe w innych kolorach niż grafitowy (715S, 716P) oraz czarny ( 905S i 905P ) realizujemy na zamówienie w terminie do 10 dni roboczych</t>
  </si>
  <si>
    <t>ZAMÓWIENIE/WYCENA - GALECO DACHY PŁASKIE</t>
  </si>
  <si>
    <t>ZAMÓWIENIE/WYCENA - GALECO DACHY PŁASKIE - HYDROIZOLACJA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</si>
</sst>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0.0"/>
    <numFmt numFmtId="174" formatCode="0.000"/>
    <numFmt numFmtId="175" formatCode="0.0000"/>
    <numFmt numFmtId="176" formatCode="0.00000"/>
    <numFmt numFmtId="177" formatCode="0.000000"/>
  </numFmts>
  <fonts count="7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9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7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color indexed="12"/>
      <name val="Verdana"/>
      <family val="2"/>
    </font>
    <font>
      <b/>
      <sz val="8"/>
      <color indexed="12"/>
      <name val="Verdana"/>
      <family val="2"/>
    </font>
    <font>
      <sz val="8"/>
      <color indexed="55"/>
      <name val="Verdana"/>
      <family val="2"/>
    </font>
    <font>
      <b/>
      <sz val="7"/>
      <color indexed="55"/>
      <name val="Verdana"/>
      <family val="2"/>
    </font>
    <font>
      <sz val="10"/>
      <color indexed="55"/>
      <name val="Verdana"/>
      <family val="2"/>
    </font>
    <font>
      <b/>
      <sz val="8"/>
      <color indexed="10"/>
      <name val="Verdana"/>
      <family val="2"/>
    </font>
    <font>
      <b/>
      <sz val="9"/>
      <name val="Courier New"/>
      <family val="3"/>
    </font>
    <font>
      <sz val="9"/>
      <name val="Courier New"/>
      <family val="3"/>
    </font>
    <font>
      <sz val="14"/>
      <name val="Courier New"/>
      <family val="3"/>
    </font>
    <font>
      <sz val="10"/>
      <name val="Arial CE"/>
      <family val="0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8"/>
      <name val="Verdan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b/>
      <sz val="8"/>
      <color indexed="30"/>
      <name val="Verdana"/>
      <family val="2"/>
    </font>
    <font>
      <b/>
      <sz val="14"/>
      <color indexed="60"/>
      <name val="Courier New"/>
      <family val="3"/>
    </font>
    <font>
      <b/>
      <sz val="14"/>
      <color indexed="9"/>
      <name val="Courier New"/>
      <family val="3"/>
    </font>
    <font>
      <b/>
      <sz val="10"/>
      <color indexed="12"/>
      <name val="Verdana"/>
      <family val="2"/>
    </font>
    <font>
      <i/>
      <sz val="7"/>
      <color indexed="8"/>
      <name val="Verdana"/>
      <family val="2"/>
    </font>
    <font>
      <sz val="8"/>
      <color indexed="8"/>
      <name val="Verdana"/>
      <family val="2"/>
    </font>
    <font>
      <sz val="9"/>
      <color indexed="10"/>
      <name val="Courier New"/>
      <family val="3"/>
    </font>
    <font>
      <b/>
      <sz val="8"/>
      <color indexed="8"/>
      <name val="Verdana"/>
      <family val="2"/>
    </font>
    <font>
      <b/>
      <sz val="10"/>
      <color indexed="60"/>
      <name val="Verdana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Verdana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8"/>
      <color rgb="FF0033CC"/>
      <name val="Verdana"/>
      <family val="2"/>
    </font>
    <font>
      <b/>
      <sz val="14"/>
      <color rgb="FFC00000"/>
      <name val="Courier New"/>
      <family val="3"/>
    </font>
    <font>
      <sz val="8"/>
      <color rgb="FF0000CC"/>
      <name val="Verdana"/>
      <family val="2"/>
    </font>
    <font>
      <b/>
      <sz val="14"/>
      <color theme="0"/>
      <name val="Courier New"/>
      <family val="3"/>
    </font>
    <font>
      <b/>
      <sz val="10"/>
      <color rgb="FF0000FF"/>
      <name val="Verdana"/>
      <family val="2"/>
    </font>
    <font>
      <i/>
      <sz val="7"/>
      <color theme="1"/>
      <name val="Verdana"/>
      <family val="2"/>
    </font>
    <font>
      <sz val="8"/>
      <color theme="1"/>
      <name val="Verdana"/>
      <family val="2"/>
    </font>
    <font>
      <sz val="9"/>
      <color rgb="FFFF0000"/>
      <name val="Courier New"/>
      <family val="3"/>
    </font>
    <font>
      <b/>
      <sz val="8"/>
      <color theme="1"/>
      <name val="Verdana"/>
      <family val="2"/>
    </font>
    <font>
      <b/>
      <sz val="10"/>
      <color rgb="FFC00000"/>
      <name val="Verdana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 style="double">
        <color indexed="12"/>
      </left>
      <right/>
      <top/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double">
        <color indexed="12"/>
      </right>
      <top/>
      <bottom/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7" fillId="0" borderId="0">
      <alignment/>
      <protection/>
    </xf>
    <xf numFmtId="0" fontId="37" fillId="0" borderId="0">
      <alignment/>
      <protection/>
    </xf>
    <xf numFmtId="0" fontId="19" fillId="20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5" fillId="24" borderId="0" xfId="0" applyFont="1" applyFill="1" applyAlignment="1" applyProtection="1">
      <alignment horizontal="left" vertical="center"/>
      <protection hidden="1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0" fontId="6" fillId="24" borderId="0" xfId="0" applyFont="1" applyFill="1" applyBorder="1" applyAlignment="1" applyProtection="1">
      <alignment horizontal="left" vertical="center"/>
      <protection hidden="1"/>
    </xf>
    <xf numFmtId="0" fontId="6" fillId="24" borderId="0" xfId="0" applyFont="1" applyFill="1" applyAlignment="1" applyProtection="1">
      <alignment horizontal="left" vertical="center"/>
      <protection hidden="1"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textRotation="90" wrapText="1"/>
    </xf>
    <xf numFmtId="166" fontId="30" fillId="0" borderId="0" xfId="0" applyNumberFormat="1" applyFont="1" applyFill="1" applyBorder="1" applyAlignment="1">
      <alignment horizontal="center"/>
    </xf>
    <xf numFmtId="49" fontId="26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0" fontId="34" fillId="25" borderId="0" xfId="0" applyNumberFormat="1" applyFont="1" applyFill="1" applyAlignment="1">
      <alignment horizontal="center"/>
    </xf>
    <xf numFmtId="0" fontId="34" fillId="20" borderId="0" xfId="0" applyNumberFormat="1" applyFont="1" applyFill="1" applyAlignment="1">
      <alignment horizontal="center"/>
    </xf>
    <xf numFmtId="0" fontId="34" fillId="0" borderId="0" xfId="0" applyNumberFormat="1" applyFont="1" applyAlignment="1">
      <alignment horizontal="center"/>
    </xf>
    <xf numFmtId="0" fontId="35" fillId="0" borderId="0" xfId="0" applyNumberFormat="1" applyFont="1" applyAlignment="1">
      <alignment/>
    </xf>
    <xf numFmtId="0" fontId="35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/>
    </xf>
    <xf numFmtId="0" fontId="3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" fillId="0" borderId="0" xfId="53" applyFont="1" applyProtection="1">
      <alignment/>
      <protection hidden="1"/>
    </xf>
    <xf numFmtId="0" fontId="2" fillId="0" borderId="0" xfId="53" applyFont="1" applyBorder="1" applyProtection="1">
      <alignment/>
      <protection hidden="1"/>
    </xf>
    <xf numFmtId="49" fontId="0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left" vertical="top"/>
    </xf>
    <xf numFmtId="2" fontId="6" fillId="0" borderId="0" xfId="0" applyNumberFormat="1" applyFont="1" applyBorder="1" applyAlignment="1">
      <alignment horizontal="center" wrapText="1"/>
    </xf>
    <xf numFmtId="4" fontId="62" fillId="26" borderId="0" xfId="0" applyNumberFormat="1" applyFont="1" applyFill="1" applyAlignment="1" quotePrefix="1">
      <alignment/>
    </xf>
    <xf numFmtId="49" fontId="63" fillId="0" borderId="10" xfId="0" applyNumberFormat="1" applyFont="1" applyBorder="1" applyAlignment="1" applyProtection="1">
      <alignment/>
      <protection locked="0"/>
    </xf>
    <xf numFmtId="49" fontId="26" fillId="0" borderId="11" xfId="0" applyNumberFormat="1" applyFont="1" applyBorder="1" applyAlignment="1" applyProtection="1">
      <alignment/>
      <protection locked="0"/>
    </xf>
    <xf numFmtId="49" fontId="26" fillId="0" borderId="12" xfId="0" applyNumberFormat="1" applyFont="1" applyBorder="1" applyAlignment="1" applyProtection="1">
      <alignment/>
      <protection locked="0"/>
    </xf>
    <xf numFmtId="49" fontId="26" fillId="0" borderId="13" xfId="0" applyNumberFormat="1" applyFont="1" applyBorder="1" applyAlignment="1" applyProtection="1">
      <alignment/>
      <protection locked="0"/>
    </xf>
    <xf numFmtId="49" fontId="26" fillId="0" borderId="14" xfId="0" applyNumberFormat="1" applyFont="1" applyBorder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/>
      <protection locked="0"/>
    </xf>
    <xf numFmtId="49" fontId="26" fillId="0" borderId="15" xfId="0" applyNumberFormat="1" applyFont="1" applyBorder="1" applyAlignment="1" applyProtection="1">
      <alignment/>
      <protection locked="0"/>
    </xf>
    <xf numFmtId="49" fontId="26" fillId="0" borderId="16" xfId="0" applyNumberFormat="1" applyFont="1" applyBorder="1" applyAlignment="1" applyProtection="1">
      <alignment/>
      <protection locked="0"/>
    </xf>
    <xf numFmtId="49" fontId="26" fillId="0" borderId="17" xfId="0" applyNumberFormat="1" applyFont="1" applyBorder="1" applyAlignment="1" applyProtection="1">
      <alignment/>
      <protection locked="0"/>
    </xf>
    <xf numFmtId="49" fontId="26" fillId="0" borderId="18" xfId="0" applyNumberFormat="1" applyFont="1" applyBorder="1" applyAlignment="1" applyProtection="1">
      <alignment/>
      <protection locked="0"/>
    </xf>
    <xf numFmtId="0" fontId="63" fillId="0" borderId="10" xfId="0" applyNumberFormat="1" applyFont="1" applyBorder="1" applyAlignment="1" applyProtection="1">
      <alignment horizontal="left"/>
      <protection locked="0"/>
    </xf>
    <xf numFmtId="0" fontId="26" fillId="27" borderId="11" xfId="0" applyFont="1" applyFill="1" applyBorder="1" applyAlignment="1" applyProtection="1">
      <alignment/>
      <protection locked="0"/>
    </xf>
    <xf numFmtId="0" fontId="26" fillId="27" borderId="12" xfId="0" applyFont="1" applyFill="1" applyBorder="1" applyAlignment="1" applyProtection="1">
      <alignment/>
      <protection locked="0"/>
    </xf>
    <xf numFmtId="2" fontId="30" fillId="27" borderId="12" xfId="0" applyNumberFormat="1" applyFont="1" applyFill="1" applyBorder="1" applyAlignment="1" applyProtection="1">
      <alignment/>
      <protection locked="0"/>
    </xf>
    <xf numFmtId="2" fontId="30" fillId="27" borderId="13" xfId="0" applyNumberFormat="1" applyFont="1" applyFill="1" applyBorder="1" applyAlignment="1" applyProtection="1">
      <alignment/>
      <protection locked="0"/>
    </xf>
    <xf numFmtId="0" fontId="26" fillId="27" borderId="14" xfId="0" applyFont="1" applyFill="1" applyBorder="1" applyAlignment="1" applyProtection="1">
      <alignment/>
      <protection locked="0"/>
    </xf>
    <xf numFmtId="0" fontId="26" fillId="27" borderId="0" xfId="0" applyFont="1" applyFill="1" applyBorder="1" applyAlignment="1" applyProtection="1">
      <alignment/>
      <protection locked="0"/>
    </xf>
    <xf numFmtId="2" fontId="30" fillId="27" borderId="0" xfId="0" applyNumberFormat="1" applyFont="1" applyFill="1" applyBorder="1" applyAlignment="1" applyProtection="1">
      <alignment/>
      <protection locked="0"/>
    </xf>
    <xf numFmtId="2" fontId="30" fillId="27" borderId="15" xfId="0" applyNumberFormat="1" applyFont="1" applyFill="1" applyBorder="1" applyAlignment="1" applyProtection="1">
      <alignment/>
      <protection locked="0"/>
    </xf>
    <xf numFmtId="0" fontId="26" fillId="27" borderId="17" xfId="0" applyFont="1" applyFill="1" applyBorder="1" applyAlignment="1" applyProtection="1">
      <alignment/>
      <protection locked="0"/>
    </xf>
    <xf numFmtId="2" fontId="30" fillId="27" borderId="17" xfId="0" applyNumberFormat="1" applyFont="1" applyFill="1" applyBorder="1" applyAlignment="1" applyProtection="1">
      <alignment/>
      <protection locked="0"/>
    </xf>
    <xf numFmtId="2" fontId="30" fillId="27" borderId="18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 quotePrefix="1">
      <alignment horizontal="center"/>
      <protection/>
    </xf>
    <xf numFmtId="14" fontId="34" fillId="20" borderId="0" xfId="0" applyNumberFormat="1" applyFont="1" applyFill="1" applyAlignment="1">
      <alignment horizontal="center"/>
    </xf>
    <xf numFmtId="14" fontId="36" fillId="0" borderId="0" xfId="0" applyNumberFormat="1" applyFont="1" applyAlignment="1">
      <alignment/>
    </xf>
    <xf numFmtId="14" fontId="35" fillId="0" borderId="0" xfId="0" applyNumberFormat="1" applyFont="1" applyAlignment="1">
      <alignment/>
    </xf>
    <xf numFmtId="0" fontId="26" fillId="0" borderId="20" xfId="0" applyFont="1" applyFill="1" applyBorder="1" applyAlignment="1" applyProtection="1">
      <alignment/>
      <protection locked="0"/>
    </xf>
    <xf numFmtId="0" fontId="26" fillId="0" borderId="21" xfId="0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/>
      <protection locked="0"/>
    </xf>
    <xf numFmtId="166" fontId="2" fillId="28" borderId="0" xfId="0" applyNumberFormat="1" applyFont="1" applyFill="1" applyAlignment="1">
      <alignment horizontal="center"/>
    </xf>
    <xf numFmtId="2" fontId="30" fillId="28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166" fontId="30" fillId="0" borderId="0" xfId="0" applyNumberFormat="1" applyFont="1" applyFill="1" applyBorder="1" applyAlignment="1" applyProtection="1">
      <alignment horizontal="center"/>
      <protection/>
    </xf>
    <xf numFmtId="1" fontId="28" fillId="0" borderId="0" xfId="0" applyNumberFormat="1" applyFont="1" applyFill="1" applyBorder="1" applyAlignment="1" applyProtection="1">
      <alignment horizontal="center"/>
      <protection/>
    </xf>
    <xf numFmtId="1" fontId="28" fillId="0" borderId="0" xfId="0" applyNumberFormat="1" applyFont="1" applyFill="1" applyBorder="1" applyAlignment="1" applyProtection="1">
      <alignment horizontal="center" vertical="top"/>
      <protection/>
    </xf>
    <xf numFmtId="49" fontId="27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/>
      <protection/>
    </xf>
    <xf numFmtId="2" fontId="30" fillId="0" borderId="0" xfId="0" applyNumberFormat="1" applyFont="1" applyFill="1" applyBorder="1" applyAlignment="1" applyProtection="1">
      <alignment horizontal="right"/>
      <protection/>
    </xf>
    <xf numFmtId="1" fontId="28" fillId="0" borderId="0" xfId="0" applyNumberFormat="1" applyFont="1" applyFill="1" applyBorder="1" applyAlignment="1" applyProtection="1">
      <alignment horizontal="right"/>
      <protection/>
    </xf>
    <xf numFmtId="2" fontId="2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" fontId="29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3" fillId="29" borderId="23" xfId="0" applyFont="1" applyFill="1" applyBorder="1" applyAlignment="1" applyProtection="1">
      <alignment horizontal="right"/>
      <protection/>
    </xf>
    <xf numFmtId="0" fontId="2" fillId="29" borderId="24" xfId="0" applyFont="1" applyFill="1" applyBorder="1" applyAlignment="1" applyProtection="1">
      <alignment horizontal="right"/>
      <protection/>
    </xf>
    <xf numFmtId="0" fontId="3" fillId="29" borderId="25" xfId="0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right"/>
      <protection/>
    </xf>
    <xf numFmtId="0" fontId="33" fillId="0" borderId="26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right"/>
      <protection/>
    </xf>
    <xf numFmtId="0" fontId="3" fillId="29" borderId="27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" fillId="24" borderId="21" xfId="53" applyFont="1" applyFill="1" applyBorder="1" applyProtection="1">
      <alignment/>
      <protection/>
    </xf>
    <xf numFmtId="0" fontId="26" fillId="0" borderId="21" xfId="0" applyFont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2" fillId="24" borderId="0" xfId="53" applyFont="1" applyFill="1" applyProtection="1">
      <alignment/>
      <protection/>
    </xf>
    <xf numFmtId="49" fontId="2" fillId="24" borderId="0" xfId="53" applyNumberFormat="1" applyFont="1" applyFill="1" applyProtection="1">
      <alignment/>
      <protection/>
    </xf>
    <xf numFmtId="49" fontId="2" fillId="0" borderId="0" xfId="53" applyNumberFormat="1" applyFont="1" applyAlignment="1" applyProtection="1">
      <alignment horizontal="left"/>
      <protection/>
    </xf>
    <xf numFmtId="49" fontId="2" fillId="24" borderId="0" xfId="53" applyNumberFormat="1" applyFont="1" applyFill="1" applyBorder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" fillId="0" borderId="0" xfId="53" applyFo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49" fontId="0" fillId="0" borderId="28" xfId="0" applyNumberFormat="1" applyFont="1" applyFill="1" applyBorder="1" applyAlignment="1" applyProtection="1">
      <alignment/>
      <protection/>
    </xf>
    <xf numFmtId="166" fontId="30" fillId="0" borderId="28" xfId="0" applyNumberFormat="1" applyFont="1" applyFill="1" applyBorder="1" applyAlignment="1" applyProtection="1">
      <alignment horizontal="center"/>
      <protection/>
    </xf>
    <xf numFmtId="2" fontId="30" fillId="0" borderId="0" xfId="0" applyNumberFormat="1" applyFont="1" applyFill="1" applyBorder="1" applyAlignment="1" applyProtection="1">
      <alignment horizontal="right" vertical="center"/>
      <protection/>
    </xf>
    <xf numFmtId="4" fontId="3" fillId="29" borderId="29" xfId="0" applyNumberFormat="1" applyFont="1" applyFill="1" applyBorder="1" applyAlignment="1" applyProtection="1">
      <alignment horizontal="right"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1" fontId="28" fillId="0" borderId="30" xfId="0" applyNumberFormat="1" applyFont="1" applyFill="1" applyBorder="1" applyAlignment="1" applyProtection="1">
      <alignment horizontal="right"/>
      <protection locked="0"/>
    </xf>
    <xf numFmtId="1" fontId="28" fillId="0" borderId="21" xfId="0" applyNumberFormat="1" applyFont="1" applyFill="1" applyBorder="1" applyAlignment="1" applyProtection="1">
      <alignment horizontal="right"/>
      <protection locked="0"/>
    </xf>
    <xf numFmtId="0" fontId="26" fillId="0" borderId="31" xfId="0" applyFont="1" applyFill="1" applyBorder="1" applyAlignment="1" applyProtection="1">
      <alignment/>
      <protection/>
    </xf>
    <xf numFmtId="0" fontId="26" fillId="0" borderId="32" xfId="0" applyFont="1" applyFill="1" applyBorder="1" applyAlignment="1" applyProtection="1">
      <alignment/>
      <protection/>
    </xf>
    <xf numFmtId="4" fontId="3" fillId="0" borderId="32" xfId="0" applyNumberFormat="1" applyFont="1" applyFill="1" applyBorder="1" applyAlignment="1" applyProtection="1">
      <alignment/>
      <protection/>
    </xf>
    <xf numFmtId="2" fontId="30" fillId="0" borderId="33" xfId="0" applyNumberFormat="1" applyFont="1" applyFill="1" applyBorder="1" applyAlignment="1" applyProtection="1">
      <alignment horizontal="right"/>
      <protection/>
    </xf>
    <xf numFmtId="0" fontId="2" fillId="24" borderId="0" xfId="53" applyFont="1" applyFill="1" applyProtection="1">
      <alignment/>
      <protection locked="0"/>
    </xf>
    <xf numFmtId="0" fontId="2" fillId="0" borderId="0" xfId="0" applyFont="1" applyFill="1" applyBorder="1" applyAlignment="1" applyProtection="1" quotePrefix="1">
      <alignment horizontal="center"/>
      <protection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/>
      <protection/>
    </xf>
    <xf numFmtId="0" fontId="35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left"/>
    </xf>
    <xf numFmtId="14" fontId="35" fillId="0" borderId="0" xfId="0" applyNumberFormat="1" applyFont="1" applyFill="1" applyAlignment="1">
      <alignment horizontal="left"/>
    </xf>
    <xf numFmtId="0" fontId="26" fillId="27" borderId="11" xfId="0" applyFont="1" applyFill="1" applyBorder="1" applyAlignment="1" applyProtection="1">
      <alignment/>
      <protection locked="0"/>
    </xf>
    <xf numFmtId="0" fontId="26" fillId="27" borderId="14" xfId="0" applyFont="1" applyFill="1" applyBorder="1" applyAlignment="1" applyProtection="1">
      <alignment/>
      <protection locked="0"/>
    </xf>
    <xf numFmtId="0" fontId="26" fillId="27" borderId="16" xfId="0" applyFont="1" applyFill="1" applyBorder="1" applyAlignment="1" applyProtection="1">
      <alignment/>
      <protection locked="0"/>
    </xf>
    <xf numFmtId="0" fontId="38" fillId="0" borderId="0" xfId="0" applyFont="1" applyAlignment="1">
      <alignment horizontal="justify" vertical="center"/>
    </xf>
    <xf numFmtId="0" fontId="64" fillId="0" borderId="0" xfId="52" applyFont="1" applyBorder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 quotePrefix="1">
      <alignment horizontal="center" vertical="center"/>
      <protection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/>
    </xf>
    <xf numFmtId="0" fontId="2" fillId="0" borderId="35" xfId="0" applyFont="1" applyFill="1" applyBorder="1" applyAlignment="1" applyProtection="1" quotePrefix="1">
      <alignment horizontal="center"/>
      <protection/>
    </xf>
    <xf numFmtId="1" fontId="29" fillId="0" borderId="36" xfId="0" applyNumberFormat="1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 quotePrefix="1">
      <alignment horizontal="center"/>
      <protection/>
    </xf>
    <xf numFmtId="0" fontId="2" fillId="0" borderId="37" xfId="0" applyFont="1" applyFill="1" applyBorder="1" applyAlignment="1" applyProtection="1">
      <alignment/>
      <protection/>
    </xf>
    <xf numFmtId="1" fontId="29" fillId="0" borderId="40" xfId="0" applyNumberFormat="1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/>
      <protection/>
    </xf>
    <xf numFmtId="1" fontId="29" fillId="0" borderId="41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 applyProtection="1">
      <alignment/>
      <protection/>
    </xf>
    <xf numFmtId="1" fontId="29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42" xfId="0" applyFont="1" applyFill="1" applyBorder="1" applyAlignment="1" applyProtection="1">
      <alignment/>
      <protection/>
    </xf>
    <xf numFmtId="0" fontId="3" fillId="0" borderId="43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 quotePrefix="1">
      <alignment horizontal="center"/>
      <protection/>
    </xf>
    <xf numFmtId="0" fontId="2" fillId="0" borderId="44" xfId="0" applyFont="1" applyFill="1" applyBorder="1" applyAlignment="1" applyProtection="1">
      <alignment/>
      <protection/>
    </xf>
    <xf numFmtId="0" fontId="3" fillId="0" borderId="45" xfId="0" applyFont="1" applyFill="1" applyBorder="1" applyAlignment="1" applyProtection="1">
      <alignment/>
      <protection/>
    </xf>
    <xf numFmtId="0" fontId="2" fillId="0" borderId="45" xfId="0" applyFont="1" applyFill="1" applyBorder="1" applyAlignment="1" applyProtection="1" quotePrefix="1">
      <alignment horizontal="center"/>
      <protection/>
    </xf>
    <xf numFmtId="2" fontId="26" fillId="27" borderId="13" xfId="0" applyNumberFormat="1" applyFont="1" applyFill="1" applyBorder="1" applyAlignment="1" applyProtection="1">
      <alignment/>
      <protection locked="0"/>
    </xf>
    <xf numFmtId="2" fontId="26" fillId="27" borderId="15" xfId="0" applyNumberFormat="1" applyFont="1" applyFill="1" applyBorder="1" applyAlignment="1" applyProtection="1">
      <alignment/>
      <protection locked="0"/>
    </xf>
    <xf numFmtId="2" fontId="26" fillId="27" borderId="18" xfId="0" applyNumberFormat="1" applyFont="1" applyFill="1" applyBorder="1" applyAlignment="1" applyProtection="1">
      <alignment/>
      <protection locked="0"/>
    </xf>
    <xf numFmtId="2" fontId="26" fillId="27" borderId="12" xfId="0" applyNumberFormat="1" applyFont="1" applyFill="1" applyBorder="1" applyAlignment="1" applyProtection="1">
      <alignment/>
      <protection locked="0"/>
    </xf>
    <xf numFmtId="2" fontId="26" fillId="27" borderId="0" xfId="0" applyNumberFormat="1" applyFont="1" applyFill="1" applyBorder="1" applyAlignment="1" applyProtection="1">
      <alignment/>
      <protection locked="0"/>
    </xf>
    <xf numFmtId="2" fontId="26" fillId="27" borderId="17" xfId="0" applyNumberFormat="1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" fontId="29" fillId="0" borderId="35" xfId="0" applyNumberFormat="1" applyFont="1" applyFill="1" applyBorder="1" applyAlignment="1" applyProtection="1">
      <alignment horizontal="center"/>
      <protection locked="0"/>
    </xf>
    <xf numFmtId="1" fontId="29" fillId="0" borderId="39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/>
    </xf>
    <xf numFmtId="1" fontId="29" fillId="0" borderId="46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/>
    </xf>
    <xf numFmtId="1" fontId="29" fillId="0" borderId="36" xfId="0" applyNumberFormat="1" applyFont="1" applyBorder="1" applyAlignment="1" applyProtection="1">
      <alignment horizontal="center"/>
      <protection locked="0"/>
    </xf>
    <xf numFmtId="0" fontId="65" fillId="0" borderId="37" xfId="0" applyFont="1" applyBorder="1" applyAlignment="1">
      <alignment horizontal="left" wrapText="1"/>
    </xf>
    <xf numFmtId="0" fontId="65" fillId="0" borderId="38" xfId="0" applyFont="1" applyBorder="1" applyAlignment="1">
      <alignment horizontal="left" wrapText="1"/>
    </xf>
    <xf numFmtId="0" fontId="3" fillId="0" borderId="39" xfId="0" applyFont="1" applyFill="1" applyBorder="1" applyAlignment="1">
      <alignment/>
    </xf>
    <xf numFmtId="1" fontId="29" fillId="0" borderId="41" xfId="0" applyNumberFormat="1" applyFont="1" applyBorder="1" applyAlignment="1" applyProtection="1">
      <alignment horizontal="center"/>
      <protection locked="0"/>
    </xf>
    <xf numFmtId="0" fontId="59" fillId="0" borderId="0" xfId="0" applyFont="1" applyAlignment="1">
      <alignment horizontal="right" vertical="top"/>
    </xf>
    <xf numFmtId="0" fontId="2" fillId="0" borderId="47" xfId="0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 quotePrefix="1">
      <alignment horizontal="center"/>
      <protection/>
    </xf>
    <xf numFmtId="0" fontId="2" fillId="0" borderId="49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/>
      <protection/>
    </xf>
    <xf numFmtId="0" fontId="2" fillId="0" borderId="50" xfId="0" applyFont="1" applyFill="1" applyBorder="1" applyAlignment="1" applyProtection="1" quotePrefix="1">
      <alignment horizontal="center"/>
      <protection/>
    </xf>
    <xf numFmtId="0" fontId="66" fillId="0" borderId="0" xfId="0" applyNumberFormat="1" applyFont="1" applyAlignment="1">
      <alignment/>
    </xf>
    <xf numFmtId="0" fontId="66" fillId="0" borderId="0" xfId="0" applyNumberFormat="1" applyFont="1" applyFill="1" applyAlignment="1">
      <alignment/>
    </xf>
    <xf numFmtId="0" fontId="2" fillId="0" borderId="42" xfId="0" applyFont="1" applyFill="1" applyBorder="1" applyAlignment="1" applyProtection="1">
      <alignment/>
      <protection/>
    </xf>
    <xf numFmtId="0" fontId="35" fillId="3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56" applyFont="1" applyFill="1" applyBorder="1" applyAlignment="1">
      <alignment/>
    </xf>
    <xf numFmtId="0" fontId="2" fillId="0" borderId="51" xfId="0" applyFont="1" applyFill="1" applyBorder="1" applyAlignment="1" applyProtection="1">
      <alignment/>
      <protection/>
    </xf>
    <xf numFmtId="1" fontId="29" fillId="0" borderId="52" xfId="0" applyNumberFormat="1" applyFont="1" applyFill="1" applyBorder="1" applyAlignment="1" applyProtection="1">
      <alignment horizontal="center"/>
      <protection locked="0"/>
    </xf>
    <xf numFmtId="14" fontId="59" fillId="0" borderId="0" xfId="0" applyNumberFormat="1" applyFont="1" applyAlignment="1">
      <alignment horizontal="right" vertical="top"/>
    </xf>
    <xf numFmtId="0" fontId="67" fillId="0" borderId="35" xfId="0" applyFont="1" applyFill="1" applyBorder="1" applyAlignment="1" applyProtection="1">
      <alignment/>
      <protection/>
    </xf>
    <xf numFmtId="0" fontId="67" fillId="0" borderId="48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 quotePrefix="1">
      <alignment horizontal="center" vertical="center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1" fontId="29" fillId="28" borderId="40" xfId="0" applyNumberFormat="1" applyFont="1" applyFill="1" applyBorder="1" applyAlignment="1" applyProtection="1">
      <alignment horizontal="center"/>
      <protection locked="0"/>
    </xf>
    <xf numFmtId="17" fontId="2" fillId="0" borderId="53" xfId="0" applyNumberFormat="1" applyFont="1" applyFill="1" applyBorder="1" applyAlignment="1" applyProtection="1" quotePrefix="1">
      <alignment horizontal="center"/>
      <protection/>
    </xf>
    <xf numFmtId="0" fontId="68" fillId="24" borderId="0" xfId="0" applyFont="1" applyFill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/>
      <protection/>
    </xf>
    <xf numFmtId="0" fontId="2" fillId="0" borderId="54" xfId="0" applyFont="1" applyFill="1" applyBorder="1" applyAlignment="1" applyProtection="1">
      <alignment/>
      <protection/>
    </xf>
    <xf numFmtId="0" fontId="2" fillId="0" borderId="55" xfId="0" applyFont="1" applyFill="1" applyBorder="1" applyAlignment="1" applyProtection="1">
      <alignment/>
      <protection/>
    </xf>
    <xf numFmtId="0" fontId="2" fillId="0" borderId="56" xfId="0" applyFont="1" applyFill="1" applyBorder="1" applyAlignment="1" applyProtection="1">
      <alignment/>
      <protection/>
    </xf>
    <xf numFmtId="0" fontId="2" fillId="0" borderId="54" xfId="0" applyFont="1" applyFill="1" applyBorder="1" applyAlignment="1" applyProtection="1">
      <alignment/>
      <protection/>
    </xf>
    <xf numFmtId="0" fontId="2" fillId="0" borderId="57" xfId="0" applyFont="1" applyFill="1" applyBorder="1" applyAlignment="1" applyProtection="1">
      <alignment/>
      <protection/>
    </xf>
    <xf numFmtId="0" fontId="2" fillId="0" borderId="55" xfId="0" applyFont="1" applyFill="1" applyBorder="1" applyAlignment="1" applyProtection="1">
      <alignment/>
      <protection/>
    </xf>
    <xf numFmtId="0" fontId="2" fillId="0" borderId="56" xfId="0" applyFont="1" applyFill="1" applyBorder="1" applyAlignment="1" applyProtection="1">
      <alignment/>
      <protection/>
    </xf>
    <xf numFmtId="0" fontId="2" fillId="0" borderId="58" xfId="0" applyFont="1" applyFill="1" applyBorder="1" applyAlignment="1" applyProtection="1">
      <alignment/>
      <protection/>
    </xf>
    <xf numFmtId="0" fontId="2" fillId="0" borderId="59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65" fillId="0" borderId="55" xfId="0" applyFont="1" applyBorder="1" applyAlignment="1">
      <alignment horizontal="left" wrapText="1"/>
    </xf>
    <xf numFmtId="0" fontId="65" fillId="0" borderId="56" xfId="0" applyFont="1" applyBorder="1" applyAlignment="1">
      <alignment horizontal="left" wrapText="1"/>
    </xf>
    <xf numFmtId="2" fontId="35" fillId="0" borderId="0" xfId="0" applyNumberFormat="1" applyFont="1" applyFill="1" applyAlignment="1">
      <alignment/>
    </xf>
    <xf numFmtId="0" fontId="2" fillId="0" borderId="6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61" xfId="0" applyFont="1" applyFill="1" applyBorder="1" applyAlignment="1" applyProtection="1">
      <alignment/>
      <protection/>
    </xf>
    <xf numFmtId="1" fontId="29" fillId="0" borderId="61" xfId="0" applyNumberFormat="1" applyFont="1" applyFill="1" applyBorder="1" applyAlignment="1" applyProtection="1">
      <alignment horizontal="center"/>
      <protection locked="0"/>
    </xf>
    <xf numFmtId="16" fontId="2" fillId="0" borderId="61" xfId="0" applyNumberFormat="1" applyFont="1" applyFill="1" applyBorder="1" applyAlignment="1" applyProtection="1" quotePrefix="1">
      <alignment horizontal="center"/>
      <protection/>
    </xf>
    <xf numFmtId="1" fontId="29" fillId="0" borderId="43" xfId="0" applyNumberFormat="1" applyFont="1" applyFill="1" applyBorder="1" applyAlignment="1" applyProtection="1">
      <alignment horizontal="center"/>
      <protection locked="0"/>
    </xf>
    <xf numFmtId="1" fontId="35" fillId="0" borderId="0" xfId="0" applyNumberFormat="1" applyFont="1" applyFill="1" applyAlignment="1">
      <alignment/>
    </xf>
    <xf numFmtId="0" fontId="2" fillId="0" borderId="38" xfId="0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3" fontId="30" fillId="0" borderId="62" xfId="0" applyNumberFormat="1" applyFont="1" applyFill="1" applyBorder="1" applyAlignment="1" applyProtection="1">
      <alignment horizontal="right"/>
      <protection/>
    </xf>
    <xf numFmtId="0" fontId="31" fillId="0" borderId="62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1" fontId="29" fillId="0" borderId="6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1" fontId="28" fillId="0" borderId="0" xfId="0" applyNumberFormat="1" applyFont="1" applyFill="1" applyBorder="1" applyAlignment="1" applyProtection="1">
      <alignment horizontal="left"/>
      <protection/>
    </xf>
    <xf numFmtId="0" fontId="38" fillId="0" borderId="0" xfId="0" applyFont="1" applyAlignment="1">
      <alignment horizontal="left" vertical="center" wrapText="1"/>
    </xf>
    <xf numFmtId="0" fontId="70" fillId="24" borderId="0" xfId="53" applyFont="1" applyFill="1" applyAlignment="1" applyProtection="1">
      <alignment horizontal="center"/>
      <protection/>
    </xf>
    <xf numFmtId="4" fontId="3" fillId="29" borderId="0" xfId="0" applyNumberFormat="1" applyFont="1" applyFill="1" applyBorder="1" applyAlignment="1" applyProtection="1">
      <alignment horizontal="right"/>
      <protection/>
    </xf>
    <xf numFmtId="4" fontId="3" fillId="29" borderId="64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64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4" fontId="3" fillId="29" borderId="65" xfId="0" applyNumberFormat="1" applyFont="1" applyFill="1" applyBorder="1" applyAlignment="1" applyProtection="1">
      <alignment horizontal="right"/>
      <protection/>
    </xf>
    <xf numFmtId="4" fontId="3" fillId="29" borderId="66" xfId="0" applyNumberFormat="1" applyFont="1" applyFill="1" applyBorder="1" applyAlignment="1" applyProtection="1">
      <alignment horizontal="right"/>
      <protection/>
    </xf>
    <xf numFmtId="9" fontId="33" fillId="29" borderId="0" xfId="0" applyNumberFormat="1" applyFont="1" applyFill="1" applyBorder="1" applyAlignment="1" applyProtection="1">
      <alignment horizontal="right"/>
      <protection locked="0"/>
    </xf>
    <xf numFmtId="9" fontId="33" fillId="29" borderId="6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/>
    </xf>
    <xf numFmtId="0" fontId="38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top"/>
    </xf>
    <xf numFmtId="1" fontId="29" fillId="0" borderId="19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CENNIK_PL_DETAL_0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10</xdr:row>
      <xdr:rowOff>209550</xdr:rowOff>
    </xdr:from>
    <xdr:to>
      <xdr:col>0</xdr:col>
      <xdr:colOff>2200275</xdr:colOff>
      <xdr:row>10</xdr:row>
      <xdr:rowOff>723900</xdr:rowOff>
    </xdr:to>
    <xdr:pic>
      <xdr:nvPicPr>
        <xdr:cNvPr id="1" name="Picture 8" descr="100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24479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104775</xdr:rowOff>
    </xdr:from>
    <xdr:to>
      <xdr:col>0</xdr:col>
      <xdr:colOff>1590675</xdr:colOff>
      <xdr:row>10</xdr:row>
      <xdr:rowOff>781050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343150"/>
          <a:ext cx="1543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1666875</xdr:colOff>
      <xdr:row>9</xdr:row>
      <xdr:rowOff>352425</xdr:rowOff>
    </xdr:from>
    <xdr:to>
      <xdr:col>0</xdr:col>
      <xdr:colOff>2181225</xdr:colOff>
      <xdr:row>9</xdr:row>
      <xdr:rowOff>866775</xdr:rowOff>
    </xdr:to>
    <xdr:pic>
      <xdr:nvPicPr>
        <xdr:cNvPr id="1" name="Picture 8" descr="100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46697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257175</xdr:rowOff>
    </xdr:from>
    <xdr:to>
      <xdr:col>0</xdr:col>
      <xdr:colOff>1590675</xdr:colOff>
      <xdr:row>9</xdr:row>
      <xdr:rowOff>923925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371725"/>
          <a:ext cx="1533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showGridLines="0" tabSelected="1" workbookViewId="0" topLeftCell="A1">
      <selection activeCell="G30" sqref="G30"/>
    </sheetView>
  </sheetViews>
  <sheetFormatPr defaultColWidth="9.140625" defaultRowHeight="12.75"/>
  <cols>
    <col min="1" max="1" width="70.00390625" style="10" customWidth="1"/>
    <col min="2" max="2" width="37.7109375" style="10" hidden="1" customWidth="1"/>
    <col min="3" max="3" width="23.8515625" style="10" customWidth="1"/>
    <col min="4" max="4" width="6.8515625" style="11" customWidth="1"/>
    <col min="5" max="7" width="7.7109375" style="10" customWidth="1"/>
    <col min="8" max="8" width="9.7109375" style="10" customWidth="1"/>
    <col min="9" max="9" width="6.8515625" style="17" customWidth="1"/>
    <col min="10" max="10" width="11.7109375" style="15" hidden="1" customWidth="1"/>
    <col min="11" max="11" width="21.421875" style="10" bestFit="1" customWidth="1"/>
    <col min="12" max="16384" width="9.140625" style="10" customWidth="1"/>
  </cols>
  <sheetData>
    <row r="1" spans="1:10" s="5" customFormat="1" ht="24.75" customHeight="1">
      <c r="A1" s="4" t="s">
        <v>343</v>
      </c>
      <c r="B1" s="4"/>
      <c r="E1" s="235" t="s">
        <v>328</v>
      </c>
      <c r="I1" s="12" t="s">
        <v>46</v>
      </c>
      <c r="J1" s="14"/>
    </row>
    <row r="2" spans="1:10" s="5" customFormat="1" ht="18.75" customHeight="1" thickBot="1">
      <c r="A2" s="203" t="s">
        <v>218</v>
      </c>
      <c r="B2" s="203"/>
      <c r="I2" s="12"/>
      <c r="J2" s="14"/>
    </row>
    <row r="3" spans="1:10" s="5" customFormat="1" ht="16.5" customHeight="1" thickBot="1">
      <c r="A3" s="8" t="s">
        <v>3</v>
      </c>
      <c r="B3" s="8"/>
      <c r="C3" s="34"/>
      <c r="D3" s="6"/>
      <c r="E3" s="6"/>
      <c r="F3" s="19" t="s">
        <v>28</v>
      </c>
      <c r="J3" s="14"/>
    </row>
    <row r="4" spans="1:10" s="5" customFormat="1" ht="18" customHeight="1" thickBot="1">
      <c r="A4" s="8"/>
      <c r="B4" s="8"/>
      <c r="C4" s="6" t="s">
        <v>4</v>
      </c>
      <c r="D4" s="6"/>
      <c r="E4" s="6"/>
      <c r="F4" s="130" t="s">
        <v>26</v>
      </c>
      <c r="G4" s="46"/>
      <c r="H4" s="162"/>
      <c r="I4" s="159"/>
      <c r="J4" s="65"/>
    </row>
    <row r="5" spans="1:10" s="5" customFormat="1" ht="16.5" customHeight="1">
      <c r="A5" s="7" t="s">
        <v>5</v>
      </c>
      <c r="B5" s="7"/>
      <c r="C5" s="35"/>
      <c r="D5" s="37"/>
      <c r="E5" s="39"/>
      <c r="F5" s="131" t="s">
        <v>17</v>
      </c>
      <c r="G5" s="50"/>
      <c r="H5" s="163"/>
      <c r="I5" s="160"/>
      <c r="J5" s="66"/>
    </row>
    <row r="6" spans="1:10" s="5" customFormat="1" ht="16.5" customHeight="1">
      <c r="A6" s="7" t="s">
        <v>6</v>
      </c>
      <c r="B6" s="7"/>
      <c r="C6" s="38"/>
      <c r="D6" s="40"/>
      <c r="E6" s="39"/>
      <c r="F6" s="131" t="s">
        <v>18</v>
      </c>
      <c r="G6" s="50"/>
      <c r="H6" s="163" t="s">
        <v>19</v>
      </c>
      <c r="I6" s="160"/>
      <c r="J6" s="66"/>
    </row>
    <row r="7" spans="1:10" s="5" customFormat="1" ht="16.5" customHeight="1" thickBot="1">
      <c r="A7" s="7" t="s">
        <v>7</v>
      </c>
      <c r="B7" s="7"/>
      <c r="C7" s="41"/>
      <c r="D7" s="43"/>
      <c r="E7" s="39"/>
      <c r="F7" s="131" t="s">
        <v>21</v>
      </c>
      <c r="G7" s="50"/>
      <c r="H7" s="163"/>
      <c r="I7" s="160"/>
      <c r="J7" s="66"/>
    </row>
    <row r="8" spans="1:10" s="5" customFormat="1" ht="16.5" customHeight="1" thickBot="1">
      <c r="A8" s="7"/>
      <c r="B8" s="7"/>
      <c r="C8" s="7"/>
      <c r="D8" s="39"/>
      <c r="E8" s="39"/>
      <c r="F8" s="132" t="s">
        <v>306</v>
      </c>
      <c r="G8" s="53"/>
      <c r="H8" s="164" t="s">
        <v>307</v>
      </c>
      <c r="I8" s="161"/>
      <c r="J8" s="66"/>
    </row>
    <row r="9" spans="1:10" s="5" customFormat="1" ht="16.5" customHeight="1" thickBot="1">
      <c r="A9" s="7" t="s">
        <v>8</v>
      </c>
      <c r="B9" s="7"/>
      <c r="C9" s="44" t="str">
        <f ca="1">YEAR(TODAY())&amp;"-"&amp;IF(LEN(MONTH(TODAY()))&gt;1,MONTH(TODAY()),"0"&amp;MONTH(TODAY()))&amp;"-"&amp;DAY(TODAY())</f>
        <v>2024-06-4</v>
      </c>
      <c r="D9" s="18"/>
      <c r="E9" s="6"/>
      <c r="I9" s="179"/>
      <c r="J9" s="66"/>
    </row>
    <row r="10" spans="1:8" ht="15.75" customHeight="1">
      <c r="A10" s="31" t="s">
        <v>27</v>
      </c>
      <c r="B10" s="31"/>
      <c r="C10" s="1"/>
      <c r="D10" s="30"/>
      <c r="E10" s="32"/>
      <c r="F10" s="16"/>
      <c r="G10" s="16"/>
      <c r="H10" s="16"/>
    </row>
    <row r="11" spans="1:9" ht="61.5" customHeight="1">
      <c r="A11" s="31"/>
      <c r="B11" s="31"/>
      <c r="C11" s="1"/>
      <c r="D11" s="30"/>
      <c r="E11" s="16"/>
      <c r="F11" s="16"/>
      <c r="H11" s="16"/>
      <c r="I11" s="231" t="s">
        <v>14</v>
      </c>
    </row>
    <row r="12" spans="1:9" ht="12.75">
      <c r="A12" s="31"/>
      <c r="B12" s="31"/>
      <c r="C12" s="1"/>
      <c r="D12" s="30"/>
      <c r="E12" s="16"/>
      <c r="F12" s="16"/>
      <c r="H12" s="16"/>
      <c r="I12" s="150"/>
    </row>
    <row r="13" spans="1:9" ht="14.25" customHeight="1" thickBot="1">
      <c r="A13" s="68" t="s">
        <v>325</v>
      </c>
      <c r="B13" s="68"/>
      <c r="C13" s="69" t="s">
        <v>1</v>
      </c>
      <c r="D13" s="167" t="s">
        <v>2</v>
      </c>
      <c r="E13" s="69"/>
      <c r="F13" s="16"/>
      <c r="G13" s="71"/>
      <c r="H13" s="71"/>
      <c r="I13" s="72"/>
    </row>
    <row r="14" spans="1:12" ht="14.25" customHeight="1">
      <c r="A14" s="138" t="s">
        <v>318</v>
      </c>
      <c r="B14" s="205" t="s">
        <v>117</v>
      </c>
      <c r="C14" s="139" t="s">
        <v>312</v>
      </c>
      <c r="D14" s="140" t="s">
        <v>0</v>
      </c>
      <c r="E14" s="141"/>
      <c r="F14" s="73"/>
      <c r="G14" s="73"/>
      <c r="H14" s="73"/>
      <c r="I14" s="230">
        <v>293.7</v>
      </c>
      <c r="J14" s="15">
        <f>SUM(E14:H14)*I14</f>
        <v>0</v>
      </c>
      <c r="L14" s="189"/>
    </row>
    <row r="15" spans="1:12" ht="14.25" customHeight="1">
      <c r="A15" s="142" t="s">
        <v>319</v>
      </c>
      <c r="B15" s="206" t="s">
        <v>118</v>
      </c>
      <c r="C15" s="57" t="s">
        <v>316</v>
      </c>
      <c r="D15" s="58" t="s">
        <v>0</v>
      </c>
      <c r="E15" s="201"/>
      <c r="F15" s="73"/>
      <c r="G15" s="74"/>
      <c r="H15" s="74"/>
      <c r="I15" s="230">
        <v>293.7</v>
      </c>
      <c r="J15" s="15">
        <f aca="true" t="shared" si="0" ref="J15:J22">SUM(E15:H15)*I15</f>
        <v>0</v>
      </c>
      <c r="L15" s="189"/>
    </row>
    <row r="16" spans="1:12" ht="14.25" customHeight="1" thickBot="1">
      <c r="A16" s="143" t="s">
        <v>320</v>
      </c>
      <c r="B16" s="207" t="s">
        <v>119</v>
      </c>
      <c r="C16" s="144" t="s">
        <v>314</v>
      </c>
      <c r="D16" s="145" t="s">
        <v>0</v>
      </c>
      <c r="E16" s="149"/>
      <c r="F16" s="73"/>
      <c r="G16" s="74"/>
      <c r="H16" s="74"/>
      <c r="I16" s="230">
        <v>503.6</v>
      </c>
      <c r="J16" s="15">
        <f t="shared" si="0"/>
        <v>0</v>
      </c>
      <c r="L16" s="189"/>
    </row>
    <row r="17" spans="1:12" ht="14.25" customHeight="1">
      <c r="A17" s="138" t="s">
        <v>321</v>
      </c>
      <c r="B17" s="205" t="s">
        <v>120</v>
      </c>
      <c r="C17" s="139" t="s">
        <v>313</v>
      </c>
      <c r="D17" s="140" t="s">
        <v>0</v>
      </c>
      <c r="E17" s="141"/>
      <c r="F17" s="73"/>
      <c r="G17" s="73"/>
      <c r="H17" s="73"/>
      <c r="I17" s="230">
        <v>293.7</v>
      </c>
      <c r="J17" s="15">
        <f t="shared" si="0"/>
        <v>0</v>
      </c>
      <c r="L17" s="189"/>
    </row>
    <row r="18" spans="1:12" ht="14.25" customHeight="1">
      <c r="A18" s="142" t="s">
        <v>322</v>
      </c>
      <c r="B18" s="206" t="s">
        <v>121</v>
      </c>
      <c r="C18" s="57" t="s">
        <v>317</v>
      </c>
      <c r="D18" s="58" t="s">
        <v>0</v>
      </c>
      <c r="E18" s="201"/>
      <c r="F18" s="73"/>
      <c r="G18" s="74"/>
      <c r="H18" s="74"/>
      <c r="I18" s="230">
        <v>293.7</v>
      </c>
      <c r="J18" s="15">
        <f t="shared" si="0"/>
        <v>0</v>
      </c>
      <c r="L18" s="189"/>
    </row>
    <row r="19" spans="1:12" ht="14.25" customHeight="1" thickBot="1">
      <c r="A19" s="143" t="s">
        <v>323</v>
      </c>
      <c r="B19" s="207" t="s">
        <v>122</v>
      </c>
      <c r="C19" s="144" t="s">
        <v>315</v>
      </c>
      <c r="D19" s="145" t="s">
        <v>0</v>
      </c>
      <c r="E19" s="149"/>
      <c r="F19" s="73"/>
      <c r="G19" s="74"/>
      <c r="H19" s="74"/>
      <c r="I19" s="230">
        <v>503.6</v>
      </c>
      <c r="J19" s="15">
        <f t="shared" si="0"/>
        <v>0</v>
      </c>
      <c r="L19" s="189"/>
    </row>
    <row r="20" spans="1:12" ht="14.25" customHeight="1" thickBot="1">
      <c r="A20" s="232" t="s">
        <v>324</v>
      </c>
      <c r="B20" s="233"/>
      <c r="C20" s="222" t="s">
        <v>311</v>
      </c>
      <c r="D20" s="224" t="s">
        <v>0</v>
      </c>
      <c r="E20" s="234"/>
      <c r="F20" s="73"/>
      <c r="G20" s="74"/>
      <c r="H20" s="74"/>
      <c r="I20" s="230">
        <v>62</v>
      </c>
      <c r="J20" s="15">
        <f t="shared" si="0"/>
        <v>0</v>
      </c>
      <c r="L20" s="189"/>
    </row>
    <row r="21" spans="1:12" ht="14.25" customHeight="1">
      <c r="A21" s="165" t="s">
        <v>334</v>
      </c>
      <c r="B21" s="208" t="s">
        <v>123</v>
      </c>
      <c r="C21" s="194" t="s">
        <v>223</v>
      </c>
      <c r="D21" s="140" t="s">
        <v>0</v>
      </c>
      <c r="E21" s="141"/>
      <c r="F21" s="73"/>
      <c r="G21" s="74"/>
      <c r="H21" s="74"/>
      <c r="I21" s="230">
        <v>45.8</v>
      </c>
      <c r="J21" s="15">
        <f t="shared" si="0"/>
        <v>0</v>
      </c>
      <c r="L21" s="189"/>
    </row>
    <row r="22" spans="1:12" ht="14.25" customHeight="1" thickBot="1">
      <c r="A22" s="180" t="s">
        <v>335</v>
      </c>
      <c r="B22" s="209" t="s">
        <v>124</v>
      </c>
      <c r="C22" s="195" t="s">
        <v>224</v>
      </c>
      <c r="D22" s="181" t="s">
        <v>0</v>
      </c>
      <c r="E22" s="149"/>
      <c r="F22" s="73"/>
      <c r="G22" s="74"/>
      <c r="H22" s="74"/>
      <c r="I22" s="230">
        <v>45.8</v>
      </c>
      <c r="J22" s="15">
        <f t="shared" si="0"/>
        <v>0</v>
      </c>
      <c r="L22" s="189"/>
    </row>
    <row r="23" spans="1:12" ht="14.25" customHeight="1">
      <c r="A23" s="134"/>
      <c r="B23" s="134"/>
      <c r="C23" s="135"/>
      <c r="D23" s="136"/>
      <c r="E23" s="137"/>
      <c r="F23" s="73"/>
      <c r="G23" s="73"/>
      <c r="H23" s="73"/>
      <c r="I23" s="110"/>
      <c r="L23" s="189"/>
    </row>
    <row r="24" spans="1:12" ht="14.25" customHeight="1" thickBot="1">
      <c r="A24" s="68" t="s">
        <v>219</v>
      </c>
      <c r="B24" s="68"/>
      <c r="C24" s="135"/>
      <c r="D24" s="136"/>
      <c r="E24" s="137"/>
      <c r="F24" s="73"/>
      <c r="G24" s="73"/>
      <c r="H24" s="73"/>
      <c r="I24" s="110"/>
      <c r="L24" s="189"/>
    </row>
    <row r="25" spans="1:12" ht="14.25" customHeight="1">
      <c r="A25" s="138" t="s">
        <v>213</v>
      </c>
      <c r="B25" s="205" t="s">
        <v>126</v>
      </c>
      <c r="C25" s="139" t="s">
        <v>225</v>
      </c>
      <c r="D25" s="140" t="s">
        <v>0</v>
      </c>
      <c r="E25" s="141"/>
      <c r="F25" s="73"/>
      <c r="G25" s="73"/>
      <c r="H25" s="73"/>
      <c r="I25" s="230">
        <v>376.5</v>
      </c>
      <c r="J25" s="15">
        <f aca="true" t="shared" si="1" ref="J25:J39">SUM(E25:H25)*I25</f>
        <v>0</v>
      </c>
      <c r="L25" s="189"/>
    </row>
    <row r="26" spans="1:12" ht="14.25" customHeight="1">
      <c r="A26" s="146" t="s">
        <v>144</v>
      </c>
      <c r="B26" s="210" t="s">
        <v>127</v>
      </c>
      <c r="C26" s="57" t="s">
        <v>226</v>
      </c>
      <c r="D26" s="58" t="s">
        <v>0</v>
      </c>
      <c r="E26" s="201"/>
      <c r="F26" s="73"/>
      <c r="G26" s="73"/>
      <c r="H26" s="73"/>
      <c r="I26" s="230">
        <v>376.5</v>
      </c>
      <c r="J26" s="15">
        <f t="shared" si="1"/>
        <v>0</v>
      </c>
      <c r="L26" s="189"/>
    </row>
    <row r="27" spans="1:12" ht="14.25" customHeight="1" thickBot="1">
      <c r="A27" s="148" t="s">
        <v>145</v>
      </c>
      <c r="B27" s="211" t="s">
        <v>128</v>
      </c>
      <c r="C27" s="144" t="s">
        <v>227</v>
      </c>
      <c r="D27" s="145" t="s">
        <v>0</v>
      </c>
      <c r="E27" s="149"/>
      <c r="F27" s="73"/>
      <c r="G27" s="73"/>
      <c r="H27" s="73"/>
      <c r="I27" s="230">
        <v>598.3</v>
      </c>
      <c r="J27" s="15">
        <f t="shared" si="1"/>
        <v>0</v>
      </c>
      <c r="L27" s="189"/>
    </row>
    <row r="28" spans="1:12" ht="14.25" customHeight="1">
      <c r="A28" s="138" t="s">
        <v>222</v>
      </c>
      <c r="B28" s="205" t="s">
        <v>190</v>
      </c>
      <c r="C28" s="139" t="s">
        <v>228</v>
      </c>
      <c r="D28" s="140" t="s">
        <v>0</v>
      </c>
      <c r="E28" s="141"/>
      <c r="F28" s="73"/>
      <c r="G28" s="73"/>
      <c r="H28" s="73"/>
      <c r="I28" s="230">
        <v>376.5</v>
      </c>
      <c r="J28" s="15">
        <f t="shared" si="1"/>
        <v>0</v>
      </c>
      <c r="L28" s="189"/>
    </row>
    <row r="29" spans="1:12" ht="14.25" customHeight="1">
      <c r="A29" s="146" t="s">
        <v>208</v>
      </c>
      <c r="B29" s="210" t="s">
        <v>207</v>
      </c>
      <c r="C29" s="57" t="s">
        <v>229</v>
      </c>
      <c r="D29" s="58" t="s">
        <v>0</v>
      </c>
      <c r="E29" s="201"/>
      <c r="F29" s="73"/>
      <c r="G29" s="73"/>
      <c r="H29" s="73"/>
      <c r="I29" s="230">
        <v>376.5</v>
      </c>
      <c r="J29" s="15">
        <f t="shared" si="1"/>
        <v>0</v>
      </c>
      <c r="L29" s="189"/>
    </row>
    <row r="30" spans="1:12" ht="14.25" customHeight="1" thickBot="1">
      <c r="A30" s="148" t="s">
        <v>198</v>
      </c>
      <c r="B30" s="211" t="s">
        <v>197</v>
      </c>
      <c r="C30" s="144" t="s">
        <v>230</v>
      </c>
      <c r="D30" s="145" t="s">
        <v>0</v>
      </c>
      <c r="E30" s="149"/>
      <c r="F30" s="73"/>
      <c r="G30" s="73"/>
      <c r="H30" s="73"/>
      <c r="I30" s="230">
        <v>598.3</v>
      </c>
      <c r="J30" s="15">
        <f t="shared" si="1"/>
        <v>0</v>
      </c>
      <c r="L30" s="189"/>
    </row>
    <row r="31" spans="1:12" ht="14.25" customHeight="1">
      <c r="A31" s="138" t="s">
        <v>192</v>
      </c>
      <c r="B31" s="205" t="s">
        <v>191</v>
      </c>
      <c r="C31" s="139" t="s">
        <v>231</v>
      </c>
      <c r="D31" s="140" t="s">
        <v>0</v>
      </c>
      <c r="E31" s="141"/>
      <c r="F31" s="73"/>
      <c r="G31" s="73"/>
      <c r="H31" s="73"/>
      <c r="I31" s="230">
        <v>417.1</v>
      </c>
      <c r="J31" s="15">
        <f t="shared" si="1"/>
        <v>0</v>
      </c>
      <c r="L31" s="189"/>
    </row>
    <row r="32" spans="1:12" ht="14.25" customHeight="1">
      <c r="A32" s="146" t="s">
        <v>210</v>
      </c>
      <c r="B32" s="210" t="s">
        <v>209</v>
      </c>
      <c r="C32" s="57" t="s">
        <v>232</v>
      </c>
      <c r="D32" s="58" t="s">
        <v>0</v>
      </c>
      <c r="E32" s="201"/>
      <c r="F32" s="73"/>
      <c r="G32" s="73"/>
      <c r="H32" s="73"/>
      <c r="I32" s="230">
        <v>417.1</v>
      </c>
      <c r="J32" s="15">
        <f t="shared" si="1"/>
        <v>0</v>
      </c>
      <c r="L32" s="189"/>
    </row>
    <row r="33" spans="1:12" ht="14.25" customHeight="1" thickBot="1">
      <c r="A33" s="148" t="s">
        <v>200</v>
      </c>
      <c r="B33" s="211" t="s">
        <v>199</v>
      </c>
      <c r="C33" s="144" t="s">
        <v>233</v>
      </c>
      <c r="D33" s="145" t="s">
        <v>0</v>
      </c>
      <c r="E33" s="149"/>
      <c r="F33" s="73"/>
      <c r="G33" s="73"/>
      <c r="H33" s="73"/>
      <c r="I33" s="230">
        <v>637.5</v>
      </c>
      <c r="J33" s="15">
        <f t="shared" si="1"/>
        <v>0</v>
      </c>
      <c r="L33" s="189"/>
    </row>
    <row r="34" spans="1:12" ht="14.25" customHeight="1">
      <c r="A34" s="138" t="s">
        <v>194</v>
      </c>
      <c r="B34" s="205" t="s">
        <v>193</v>
      </c>
      <c r="C34" s="139" t="s">
        <v>234</v>
      </c>
      <c r="D34" s="140" t="s">
        <v>0</v>
      </c>
      <c r="E34" s="141"/>
      <c r="F34" s="73"/>
      <c r="G34" s="73"/>
      <c r="H34" s="73"/>
      <c r="I34" s="230">
        <v>480.8</v>
      </c>
      <c r="J34" s="15">
        <f>SUM(E34:H34)*I34</f>
        <v>0</v>
      </c>
      <c r="L34" s="189"/>
    </row>
    <row r="35" spans="1:12" ht="14.25" customHeight="1">
      <c r="A35" s="146" t="s">
        <v>212</v>
      </c>
      <c r="B35" s="210" t="s">
        <v>211</v>
      </c>
      <c r="C35" s="57" t="s">
        <v>235</v>
      </c>
      <c r="D35" s="58" t="s">
        <v>0</v>
      </c>
      <c r="E35" s="201"/>
      <c r="F35" s="73"/>
      <c r="G35" s="73"/>
      <c r="H35" s="73"/>
      <c r="I35" s="230">
        <v>480.8</v>
      </c>
      <c r="J35" s="15">
        <f>SUM(E35:H35)*I35</f>
        <v>0</v>
      </c>
      <c r="L35" s="189"/>
    </row>
    <row r="36" spans="1:12" ht="14.25" customHeight="1" thickBot="1">
      <c r="A36" s="148" t="s">
        <v>202</v>
      </c>
      <c r="B36" s="211" t="s">
        <v>201</v>
      </c>
      <c r="C36" s="144" t="s">
        <v>236</v>
      </c>
      <c r="D36" s="145" t="s">
        <v>0</v>
      </c>
      <c r="E36" s="149"/>
      <c r="F36" s="73"/>
      <c r="G36" s="73"/>
      <c r="H36" s="73"/>
      <c r="I36" s="230">
        <v>701.1</v>
      </c>
      <c r="J36" s="15">
        <f t="shared" si="1"/>
        <v>0</v>
      </c>
      <c r="L36" s="189"/>
    </row>
    <row r="37" spans="1:12" ht="14.25" customHeight="1">
      <c r="A37" s="138" t="s">
        <v>137</v>
      </c>
      <c r="B37" s="205" t="s">
        <v>129</v>
      </c>
      <c r="C37" s="139" t="s">
        <v>237</v>
      </c>
      <c r="D37" s="140" t="s">
        <v>0</v>
      </c>
      <c r="E37" s="141"/>
      <c r="F37" s="73"/>
      <c r="G37" s="73"/>
      <c r="H37" s="73"/>
      <c r="I37" s="230">
        <v>564.6</v>
      </c>
      <c r="J37" s="15">
        <f t="shared" si="1"/>
        <v>0</v>
      </c>
      <c r="L37" s="189"/>
    </row>
    <row r="38" spans="1:12" ht="14.25" customHeight="1">
      <c r="A38" s="146" t="s">
        <v>146</v>
      </c>
      <c r="B38" s="210" t="s">
        <v>130</v>
      </c>
      <c r="C38" s="57" t="s">
        <v>238</v>
      </c>
      <c r="D38" s="58" t="s">
        <v>0</v>
      </c>
      <c r="E38" s="201"/>
      <c r="F38" s="73"/>
      <c r="G38" s="73"/>
      <c r="H38" s="73"/>
      <c r="I38" s="230">
        <v>564.6</v>
      </c>
      <c r="J38" s="15">
        <f t="shared" si="1"/>
        <v>0</v>
      </c>
      <c r="L38" s="189"/>
    </row>
    <row r="39" spans="1:12" ht="14.25" customHeight="1" thickBot="1">
      <c r="A39" s="148" t="s">
        <v>147</v>
      </c>
      <c r="B39" s="211" t="s">
        <v>131</v>
      </c>
      <c r="C39" s="144" t="s">
        <v>239</v>
      </c>
      <c r="D39" s="145" t="s">
        <v>0</v>
      </c>
      <c r="E39" s="149"/>
      <c r="F39" s="73"/>
      <c r="G39" s="73"/>
      <c r="H39" s="73"/>
      <c r="I39" s="230">
        <v>786.6</v>
      </c>
      <c r="J39" s="15">
        <f t="shared" si="1"/>
        <v>0</v>
      </c>
      <c r="L39" s="189"/>
    </row>
    <row r="40" spans="1:12" ht="10.5" customHeight="1" thickBot="1">
      <c r="A40" s="134"/>
      <c r="B40" s="134"/>
      <c r="C40" s="135"/>
      <c r="D40" s="136"/>
      <c r="E40" s="137"/>
      <c r="F40" s="73"/>
      <c r="G40" s="73"/>
      <c r="H40" s="73"/>
      <c r="I40" s="73"/>
      <c r="L40" s="189"/>
    </row>
    <row r="41" spans="1:12" ht="14.25" customHeight="1">
      <c r="A41" s="165" t="s">
        <v>214</v>
      </c>
      <c r="B41" s="208" t="s">
        <v>132</v>
      </c>
      <c r="C41" s="194" t="s">
        <v>240</v>
      </c>
      <c r="D41" s="140" t="str">
        <f>"1/20"</f>
        <v>1/20</v>
      </c>
      <c r="E41" s="141"/>
      <c r="F41" s="73"/>
      <c r="G41" s="73"/>
      <c r="H41" s="73"/>
      <c r="I41" s="230">
        <v>31.5</v>
      </c>
      <c r="J41" s="15">
        <f aca="true" t="shared" si="2" ref="J41:J48">SUM(E41:H41)*I41</f>
        <v>0</v>
      </c>
      <c r="L41" s="189"/>
    </row>
    <row r="42" spans="1:12" ht="14.25" customHeight="1" thickBot="1">
      <c r="A42" s="180" t="s">
        <v>217</v>
      </c>
      <c r="B42" s="209" t="s">
        <v>216</v>
      </c>
      <c r="C42" s="195" t="s">
        <v>241</v>
      </c>
      <c r="D42" s="181" t="s">
        <v>68</v>
      </c>
      <c r="E42" s="149"/>
      <c r="F42" s="73"/>
      <c r="G42" s="73"/>
      <c r="H42" s="73"/>
      <c r="I42" s="230">
        <v>31.5</v>
      </c>
      <c r="J42" s="15">
        <f>SUM(E42:H42)*I42</f>
        <v>0</v>
      </c>
      <c r="L42" s="189"/>
    </row>
    <row r="43" spans="1:12" ht="14.25" customHeight="1">
      <c r="A43" s="156" t="s">
        <v>187</v>
      </c>
      <c r="B43" s="213" t="s">
        <v>186</v>
      </c>
      <c r="C43" s="157" t="s">
        <v>242</v>
      </c>
      <c r="D43" s="158" t="s">
        <v>0</v>
      </c>
      <c r="E43" s="141"/>
      <c r="F43" s="73"/>
      <c r="G43" s="74"/>
      <c r="H43" s="74"/>
      <c r="I43" s="230">
        <v>391.1</v>
      </c>
      <c r="J43" s="15">
        <f t="shared" si="2"/>
        <v>0</v>
      </c>
      <c r="L43" s="189"/>
    </row>
    <row r="44" spans="1:12" ht="14.25" customHeight="1">
      <c r="A44" s="153" t="s">
        <v>204</v>
      </c>
      <c r="B44" s="214" t="s">
        <v>203</v>
      </c>
      <c r="C44" s="154" t="s">
        <v>243</v>
      </c>
      <c r="D44" s="155" t="s">
        <v>0</v>
      </c>
      <c r="E44" s="201"/>
      <c r="F44" s="73"/>
      <c r="G44" s="74"/>
      <c r="H44" s="74"/>
      <c r="I44" s="230">
        <v>391.1</v>
      </c>
      <c r="J44" s="15">
        <f>SUM(E44:H44)*I44</f>
        <v>0</v>
      </c>
      <c r="L44" s="189"/>
    </row>
    <row r="45" spans="1:12" ht="14.25" customHeight="1" thickBot="1">
      <c r="A45" s="143" t="s">
        <v>148</v>
      </c>
      <c r="B45" s="207" t="s">
        <v>195</v>
      </c>
      <c r="C45" s="144" t="s">
        <v>244</v>
      </c>
      <c r="D45" s="145" t="s">
        <v>0</v>
      </c>
      <c r="E45" s="149"/>
      <c r="F45" s="73"/>
      <c r="G45" s="74"/>
      <c r="H45" s="74"/>
      <c r="I45" s="230">
        <v>602.9</v>
      </c>
      <c r="J45" s="15">
        <f t="shared" si="2"/>
        <v>0</v>
      </c>
      <c r="L45" s="189"/>
    </row>
    <row r="46" spans="1:12" ht="14.25" customHeight="1">
      <c r="A46" s="156" t="s">
        <v>189</v>
      </c>
      <c r="B46" s="213" t="s">
        <v>188</v>
      </c>
      <c r="C46" s="157" t="s">
        <v>245</v>
      </c>
      <c r="D46" s="158" t="s">
        <v>0</v>
      </c>
      <c r="E46" s="141"/>
      <c r="F46" s="73"/>
      <c r="G46" s="74"/>
      <c r="H46" s="74"/>
      <c r="I46" s="230">
        <v>432.9</v>
      </c>
      <c r="J46" s="15">
        <f t="shared" si="2"/>
        <v>0</v>
      </c>
      <c r="L46" s="189"/>
    </row>
    <row r="47" spans="1:12" ht="14.25" customHeight="1">
      <c r="A47" s="153" t="s">
        <v>206</v>
      </c>
      <c r="B47" s="214" t="s">
        <v>205</v>
      </c>
      <c r="C47" s="154" t="s">
        <v>246</v>
      </c>
      <c r="D47" s="155" t="s">
        <v>0</v>
      </c>
      <c r="E47" s="201"/>
      <c r="F47" s="73"/>
      <c r="G47" s="74"/>
      <c r="H47" s="74"/>
      <c r="I47" s="230">
        <v>432.9</v>
      </c>
      <c r="J47" s="15">
        <f t="shared" si="2"/>
        <v>0</v>
      </c>
      <c r="L47" s="189"/>
    </row>
    <row r="48" spans="1:12" ht="14.25" customHeight="1" thickBot="1">
      <c r="A48" s="143" t="s">
        <v>149</v>
      </c>
      <c r="B48" s="207" t="s">
        <v>196</v>
      </c>
      <c r="C48" s="144" t="s">
        <v>247</v>
      </c>
      <c r="D48" s="145" t="s">
        <v>0</v>
      </c>
      <c r="E48" s="149"/>
      <c r="F48" s="73"/>
      <c r="G48" s="74"/>
      <c r="H48" s="74"/>
      <c r="I48" s="230">
        <v>642.5</v>
      </c>
      <c r="J48" s="15">
        <f t="shared" si="2"/>
        <v>0</v>
      </c>
      <c r="L48" s="189"/>
    </row>
    <row r="49" spans="1:12" ht="14.25" customHeight="1">
      <c r="A49" s="134"/>
      <c r="B49" s="134"/>
      <c r="C49" s="135"/>
      <c r="D49" s="136"/>
      <c r="E49" s="137"/>
      <c r="F49" s="73"/>
      <c r="G49" s="73"/>
      <c r="H49" s="73"/>
      <c r="I49" s="110"/>
      <c r="L49" s="189"/>
    </row>
    <row r="50" spans="1:12" ht="14.25" customHeight="1" thickBot="1">
      <c r="A50" s="68" t="s">
        <v>220</v>
      </c>
      <c r="B50" s="68"/>
      <c r="C50" s="135"/>
      <c r="D50" s="136"/>
      <c r="E50" s="137"/>
      <c r="F50" s="73"/>
      <c r="G50" s="73"/>
      <c r="H50" s="73"/>
      <c r="I50" s="110"/>
      <c r="L50" s="189"/>
    </row>
    <row r="51" spans="1:12" ht="14.25" customHeight="1">
      <c r="A51" s="138" t="s">
        <v>165</v>
      </c>
      <c r="B51" s="205" t="s">
        <v>166</v>
      </c>
      <c r="C51" s="139" t="s">
        <v>248</v>
      </c>
      <c r="D51" s="140" t="s">
        <v>0</v>
      </c>
      <c r="E51" s="141"/>
      <c r="F51" s="73"/>
      <c r="G51" s="73"/>
      <c r="H51" s="73"/>
      <c r="I51" s="230">
        <v>239.6</v>
      </c>
      <c r="J51" s="15">
        <f aca="true" t="shared" si="3" ref="J51:J62">SUM(E51:H51)*I51</f>
        <v>0</v>
      </c>
      <c r="L51" s="189"/>
    </row>
    <row r="52" spans="1:12" ht="14.25" customHeight="1">
      <c r="A52" s="146" t="s">
        <v>181</v>
      </c>
      <c r="B52" s="210" t="s">
        <v>180</v>
      </c>
      <c r="C52" s="57" t="s">
        <v>249</v>
      </c>
      <c r="D52" s="58" t="s">
        <v>0</v>
      </c>
      <c r="E52" s="201"/>
      <c r="F52" s="73"/>
      <c r="G52" s="73"/>
      <c r="H52" s="73"/>
      <c r="I52" s="230">
        <v>239.6</v>
      </c>
      <c r="J52" s="15">
        <f t="shared" si="3"/>
        <v>0</v>
      </c>
      <c r="L52" s="189"/>
    </row>
    <row r="53" spans="1:12" ht="14.25" customHeight="1" thickBot="1">
      <c r="A53" s="148" t="s">
        <v>174</v>
      </c>
      <c r="B53" s="211" t="s">
        <v>173</v>
      </c>
      <c r="C53" s="144" t="s">
        <v>250</v>
      </c>
      <c r="D53" s="145" t="s">
        <v>0</v>
      </c>
      <c r="E53" s="149"/>
      <c r="F53" s="73"/>
      <c r="G53" s="73"/>
      <c r="H53" s="73"/>
      <c r="I53" s="230">
        <v>461</v>
      </c>
      <c r="J53" s="15">
        <f t="shared" si="3"/>
        <v>0</v>
      </c>
      <c r="L53" s="189"/>
    </row>
    <row r="54" spans="1:12" ht="14.25" customHeight="1">
      <c r="A54" s="138" t="s">
        <v>150</v>
      </c>
      <c r="B54" s="205" t="s">
        <v>133</v>
      </c>
      <c r="C54" s="139" t="s">
        <v>251</v>
      </c>
      <c r="D54" s="140" t="s">
        <v>0</v>
      </c>
      <c r="E54" s="141"/>
      <c r="F54" s="73"/>
      <c r="G54" s="73"/>
      <c r="H54" s="73"/>
      <c r="I54" s="230">
        <v>239.6</v>
      </c>
      <c r="J54" s="15">
        <f t="shared" si="3"/>
        <v>0</v>
      </c>
      <c r="L54" s="189"/>
    </row>
    <row r="55" spans="1:12" ht="14.25" customHeight="1">
      <c r="A55" s="146" t="s">
        <v>151</v>
      </c>
      <c r="B55" s="210" t="s">
        <v>134</v>
      </c>
      <c r="C55" s="57" t="s">
        <v>252</v>
      </c>
      <c r="D55" s="58" t="s">
        <v>0</v>
      </c>
      <c r="E55" s="201"/>
      <c r="F55" s="73"/>
      <c r="G55" s="73"/>
      <c r="H55" s="73"/>
      <c r="I55" s="230">
        <v>239.6</v>
      </c>
      <c r="J55" s="15">
        <f>SUM(E55:H55)*I55</f>
        <v>0</v>
      </c>
      <c r="L55" s="189"/>
    </row>
    <row r="56" spans="1:12" ht="14.25" customHeight="1" thickBot="1">
      <c r="A56" s="148" t="s">
        <v>152</v>
      </c>
      <c r="B56" s="211" t="s">
        <v>135</v>
      </c>
      <c r="C56" s="144" t="s">
        <v>253</v>
      </c>
      <c r="D56" s="145" t="s">
        <v>0</v>
      </c>
      <c r="E56" s="149"/>
      <c r="F56" s="73"/>
      <c r="G56" s="73"/>
      <c r="H56" s="73"/>
      <c r="I56" s="230">
        <v>461</v>
      </c>
      <c r="J56" s="15">
        <f t="shared" si="3"/>
        <v>0</v>
      </c>
      <c r="L56" s="189"/>
    </row>
    <row r="57" spans="1:12" ht="14.25" customHeight="1">
      <c r="A57" s="138" t="s">
        <v>167</v>
      </c>
      <c r="B57" s="205" t="s">
        <v>168</v>
      </c>
      <c r="C57" s="139" t="s">
        <v>254</v>
      </c>
      <c r="D57" s="140" t="s">
        <v>0</v>
      </c>
      <c r="E57" s="141"/>
      <c r="F57" s="73"/>
      <c r="G57" s="73"/>
      <c r="H57" s="73"/>
      <c r="I57" s="230">
        <v>251.4</v>
      </c>
      <c r="J57" s="15">
        <f t="shared" si="3"/>
        <v>0</v>
      </c>
      <c r="L57" s="189"/>
    </row>
    <row r="58" spans="1:12" ht="14.25" customHeight="1">
      <c r="A58" s="146" t="s">
        <v>183</v>
      </c>
      <c r="B58" s="210" t="s">
        <v>182</v>
      </c>
      <c r="C58" s="57" t="s">
        <v>255</v>
      </c>
      <c r="D58" s="58" t="s">
        <v>0</v>
      </c>
      <c r="E58" s="201"/>
      <c r="F58" s="73"/>
      <c r="G58" s="73"/>
      <c r="H58" s="73"/>
      <c r="I58" s="230">
        <v>251.4</v>
      </c>
      <c r="J58" s="15">
        <f t="shared" si="3"/>
        <v>0</v>
      </c>
      <c r="L58" s="189"/>
    </row>
    <row r="59" spans="1:12" ht="14.25" customHeight="1" thickBot="1">
      <c r="A59" s="148" t="s">
        <v>176</v>
      </c>
      <c r="B59" s="211" t="s">
        <v>175</v>
      </c>
      <c r="C59" s="144" t="s">
        <v>256</v>
      </c>
      <c r="D59" s="145" t="s">
        <v>0</v>
      </c>
      <c r="E59" s="149"/>
      <c r="F59" s="73"/>
      <c r="G59" s="73"/>
      <c r="H59" s="73"/>
      <c r="I59" s="230">
        <v>472.7</v>
      </c>
      <c r="J59" s="15">
        <f t="shared" si="3"/>
        <v>0</v>
      </c>
      <c r="L59" s="189"/>
    </row>
    <row r="60" spans="1:12" ht="14.25" customHeight="1">
      <c r="A60" s="138" t="s">
        <v>170</v>
      </c>
      <c r="B60" s="205" t="s">
        <v>169</v>
      </c>
      <c r="C60" s="139" t="s">
        <v>257</v>
      </c>
      <c r="D60" s="140" t="s">
        <v>0</v>
      </c>
      <c r="E60" s="141"/>
      <c r="F60" s="73"/>
      <c r="G60" s="73"/>
      <c r="H60" s="73"/>
      <c r="I60" s="230">
        <v>251.4</v>
      </c>
      <c r="J60" s="15">
        <f t="shared" si="3"/>
        <v>0</v>
      </c>
      <c r="L60" s="189"/>
    </row>
    <row r="61" spans="1:12" ht="14.25" customHeight="1">
      <c r="A61" s="146" t="s">
        <v>185</v>
      </c>
      <c r="B61" s="210" t="s">
        <v>184</v>
      </c>
      <c r="C61" s="57" t="s">
        <v>258</v>
      </c>
      <c r="D61" s="58" t="s">
        <v>0</v>
      </c>
      <c r="E61" s="201"/>
      <c r="F61" s="73"/>
      <c r="G61" s="73"/>
      <c r="H61" s="73"/>
      <c r="I61" s="230">
        <v>251.4</v>
      </c>
      <c r="J61" s="15">
        <f t="shared" si="3"/>
        <v>0</v>
      </c>
      <c r="L61" s="189"/>
    </row>
    <row r="62" spans="1:12" ht="14.25" customHeight="1" thickBot="1">
      <c r="A62" s="227" t="s">
        <v>310</v>
      </c>
      <c r="B62" s="211" t="s">
        <v>177</v>
      </c>
      <c r="C62" s="144" t="s">
        <v>259</v>
      </c>
      <c r="D62" s="145" t="s">
        <v>0</v>
      </c>
      <c r="E62" s="149"/>
      <c r="F62" s="73"/>
      <c r="G62" s="73"/>
      <c r="H62" s="73"/>
      <c r="I62" s="230">
        <v>472.7</v>
      </c>
      <c r="J62" s="15">
        <f t="shared" si="3"/>
        <v>0</v>
      </c>
      <c r="L62" s="189"/>
    </row>
    <row r="63" spans="1:12" ht="10.5" customHeight="1" thickBot="1">
      <c r="A63" s="134"/>
      <c r="B63" s="134"/>
      <c r="C63" s="135"/>
      <c r="D63" s="136"/>
      <c r="E63" s="137"/>
      <c r="F63" s="73"/>
      <c r="G63" s="73"/>
      <c r="H63" s="73"/>
      <c r="I63" s="73"/>
      <c r="L63" s="189"/>
    </row>
    <row r="64" spans="1:12" ht="14.25" customHeight="1" thickBot="1">
      <c r="A64" s="191" t="s">
        <v>215</v>
      </c>
      <c r="B64" s="212" t="s">
        <v>136</v>
      </c>
      <c r="C64" s="196" t="s">
        <v>260</v>
      </c>
      <c r="D64" s="202" t="str">
        <f>"1/45"</f>
        <v>1/45</v>
      </c>
      <c r="E64" s="192"/>
      <c r="F64" s="73"/>
      <c r="G64" s="73"/>
      <c r="H64" s="73"/>
      <c r="I64" s="230">
        <v>31.5</v>
      </c>
      <c r="J64" s="15">
        <f>SUM(E64:H64)*I64</f>
        <v>0</v>
      </c>
      <c r="L64" s="189"/>
    </row>
    <row r="65" spans="1:12" ht="14.25" customHeight="1" thickBot="1">
      <c r="A65" s="138" t="s">
        <v>338</v>
      </c>
      <c r="B65" s="205" t="s">
        <v>125</v>
      </c>
      <c r="C65" s="139" t="s">
        <v>261</v>
      </c>
      <c r="D65" s="140" t="s">
        <v>0</v>
      </c>
      <c r="E65" s="192"/>
      <c r="F65" s="73"/>
      <c r="G65" s="74"/>
      <c r="H65" s="74"/>
      <c r="I65" s="230">
        <v>45.8</v>
      </c>
      <c r="J65" s="15">
        <f>SUM(E65:H65)*I65</f>
        <v>0</v>
      </c>
      <c r="L65" s="189"/>
    </row>
    <row r="66" spans="1:12" ht="14.25" customHeight="1">
      <c r="A66" s="156" t="s">
        <v>163</v>
      </c>
      <c r="B66" s="213" t="s">
        <v>164</v>
      </c>
      <c r="C66" s="157" t="s">
        <v>262</v>
      </c>
      <c r="D66" s="158" t="s">
        <v>0</v>
      </c>
      <c r="E66" s="141"/>
      <c r="F66" s="73"/>
      <c r="G66" s="74"/>
      <c r="H66" s="74"/>
      <c r="I66" s="230">
        <v>273.5</v>
      </c>
      <c r="J66" s="15">
        <f>SUM(E66:H66)*I66</f>
        <v>0</v>
      </c>
      <c r="L66" s="189"/>
    </row>
    <row r="67" spans="1:12" ht="14.25" customHeight="1">
      <c r="A67" s="153" t="s">
        <v>179</v>
      </c>
      <c r="B67" s="214" t="s">
        <v>178</v>
      </c>
      <c r="C67" s="154" t="s">
        <v>263</v>
      </c>
      <c r="D67" s="155" t="s">
        <v>0</v>
      </c>
      <c r="E67" s="201"/>
      <c r="F67" s="73"/>
      <c r="G67" s="74"/>
      <c r="H67" s="74"/>
      <c r="I67" s="230">
        <v>273.5</v>
      </c>
      <c r="J67" s="15">
        <f>SUM(E67:H67)*I67</f>
        <v>0</v>
      </c>
      <c r="L67" s="189"/>
    </row>
    <row r="68" spans="1:12" ht="14.25" customHeight="1" thickBot="1">
      <c r="A68" s="143" t="s">
        <v>171</v>
      </c>
      <c r="B68" s="207" t="s">
        <v>172</v>
      </c>
      <c r="C68" s="144" t="s">
        <v>264</v>
      </c>
      <c r="D68" s="145" t="s">
        <v>0</v>
      </c>
      <c r="E68" s="149"/>
      <c r="F68" s="73"/>
      <c r="G68" s="74"/>
      <c r="H68" s="74"/>
      <c r="I68" s="230">
        <v>484.4</v>
      </c>
      <c r="J68" s="15">
        <f>SUM(E68:H68)*I68</f>
        <v>0</v>
      </c>
      <c r="L68" s="189"/>
    </row>
    <row r="69" spans="1:12" ht="14.25" customHeight="1">
      <c r="A69" s="151"/>
      <c r="B69" s="151"/>
      <c r="C69" s="67"/>
      <c r="D69" s="123"/>
      <c r="E69" s="152"/>
      <c r="F69" s="74"/>
      <c r="G69" s="74"/>
      <c r="H69" s="74"/>
      <c r="I69" s="77"/>
      <c r="L69" s="189"/>
    </row>
    <row r="70" spans="1:12" ht="14.25" customHeight="1" thickBot="1">
      <c r="A70" s="248" t="s">
        <v>45</v>
      </c>
      <c r="B70" s="248"/>
      <c r="C70" s="248"/>
      <c r="D70" s="75"/>
      <c r="E70" s="166"/>
      <c r="F70" s="80"/>
      <c r="G70" s="80"/>
      <c r="H70" s="80"/>
      <c r="I70" s="77"/>
      <c r="L70" s="189"/>
    </row>
    <row r="71" spans="1:12" ht="14.25" customHeight="1">
      <c r="A71" s="138" t="s">
        <v>78</v>
      </c>
      <c r="B71" s="205" t="s">
        <v>142</v>
      </c>
      <c r="C71" s="139" t="s">
        <v>265</v>
      </c>
      <c r="D71" s="140" t="s">
        <v>11</v>
      </c>
      <c r="E71" s="141"/>
      <c r="F71" s="80"/>
      <c r="G71" s="80"/>
      <c r="H71" s="80"/>
      <c r="I71" s="230">
        <v>173.3</v>
      </c>
      <c r="J71" s="15">
        <f>SUM(E71:H71)*I71</f>
        <v>0</v>
      </c>
      <c r="L71" s="189"/>
    </row>
    <row r="72" spans="1:12" ht="14.25" customHeight="1" thickBot="1">
      <c r="A72" s="148" t="s">
        <v>79</v>
      </c>
      <c r="B72" s="211" t="s">
        <v>143</v>
      </c>
      <c r="C72" s="144" t="s">
        <v>266</v>
      </c>
      <c r="D72" s="145" t="s">
        <v>11</v>
      </c>
      <c r="E72" s="149"/>
      <c r="F72" s="80"/>
      <c r="G72" s="80"/>
      <c r="H72" s="80"/>
      <c r="I72" s="230">
        <v>173.3</v>
      </c>
      <c r="J72" s="15">
        <f aca="true" t="shared" si="4" ref="J72:J77">SUM(E72:H72)*I72</f>
        <v>0</v>
      </c>
      <c r="L72" s="189"/>
    </row>
    <row r="73" spans="1:12" ht="14.25" customHeight="1">
      <c r="A73" s="138" t="s">
        <v>80</v>
      </c>
      <c r="B73" s="205" t="s">
        <v>35</v>
      </c>
      <c r="C73" s="139" t="s">
        <v>267</v>
      </c>
      <c r="D73" s="140" t="s">
        <v>11</v>
      </c>
      <c r="E73" s="141"/>
      <c r="F73" s="80"/>
      <c r="G73" s="80"/>
      <c r="H73" s="80"/>
      <c r="I73" s="230">
        <v>173.3</v>
      </c>
      <c r="J73" s="15">
        <f t="shared" si="4"/>
        <v>0</v>
      </c>
      <c r="L73" s="189"/>
    </row>
    <row r="74" spans="1:12" ht="14.25" customHeight="1" thickBot="1">
      <c r="A74" s="187" t="s">
        <v>81</v>
      </c>
      <c r="B74" s="215" t="s">
        <v>36</v>
      </c>
      <c r="C74" s="154" t="s">
        <v>268</v>
      </c>
      <c r="D74" s="155" t="s">
        <v>11</v>
      </c>
      <c r="E74" s="171"/>
      <c r="F74" s="80"/>
      <c r="G74" s="80"/>
      <c r="H74" s="80"/>
      <c r="I74" s="230">
        <v>173.3</v>
      </c>
      <c r="J74" s="15">
        <f>SUM(E74:H74)*I74</f>
        <v>0</v>
      </c>
      <c r="L74" s="189"/>
    </row>
    <row r="75" spans="1:12" ht="14.25" customHeight="1">
      <c r="A75" s="138" t="s">
        <v>139</v>
      </c>
      <c r="B75" s="205" t="s">
        <v>107</v>
      </c>
      <c r="C75" s="139" t="s">
        <v>269</v>
      </c>
      <c r="D75" s="140" t="s">
        <v>67</v>
      </c>
      <c r="E75" s="141"/>
      <c r="F75" s="80"/>
      <c r="G75" s="80"/>
      <c r="H75" s="80"/>
      <c r="I75" s="230">
        <v>173.3</v>
      </c>
      <c r="J75" s="15">
        <f t="shared" si="4"/>
        <v>0</v>
      </c>
      <c r="L75" s="189"/>
    </row>
    <row r="76" spans="1:12" ht="14.25" customHeight="1">
      <c r="A76" s="146" t="s">
        <v>138</v>
      </c>
      <c r="B76" s="210" t="s">
        <v>108</v>
      </c>
      <c r="C76" s="57" t="s">
        <v>270</v>
      </c>
      <c r="D76" s="58" t="s">
        <v>67</v>
      </c>
      <c r="E76" s="147"/>
      <c r="F76" s="80"/>
      <c r="G76" s="80"/>
      <c r="H76" s="80"/>
      <c r="I76" s="230">
        <v>173.3</v>
      </c>
      <c r="J76" s="15">
        <f t="shared" si="4"/>
        <v>0</v>
      </c>
      <c r="L76" s="189"/>
    </row>
    <row r="77" spans="1:12" ht="14.25" customHeight="1" thickBot="1">
      <c r="A77" s="148" t="s">
        <v>140</v>
      </c>
      <c r="B77" s="211" t="s">
        <v>109</v>
      </c>
      <c r="C77" s="144" t="s">
        <v>271</v>
      </c>
      <c r="D77" s="145" t="s">
        <v>67</v>
      </c>
      <c r="E77" s="149"/>
      <c r="F77" s="80"/>
      <c r="G77" s="80"/>
      <c r="H77" s="80"/>
      <c r="I77" s="230">
        <v>173.3</v>
      </c>
      <c r="J77" s="15">
        <f t="shared" si="4"/>
        <v>0</v>
      </c>
      <c r="L77" s="189"/>
    </row>
    <row r="78" spans="1:12" ht="14.25" customHeight="1">
      <c r="A78" s="82"/>
      <c r="B78" s="82"/>
      <c r="C78" s="67"/>
      <c r="D78" s="123"/>
      <c r="E78" s="172" t="s">
        <v>82</v>
      </c>
      <c r="F78" s="172" t="s">
        <v>83</v>
      </c>
      <c r="G78" s="172" t="s">
        <v>84</v>
      </c>
      <c r="H78" s="80"/>
      <c r="I78" s="77"/>
      <c r="L78" s="189"/>
    </row>
    <row r="79" spans="1:12" ht="14.25" customHeight="1" thickBot="1">
      <c r="A79" s="248" t="s">
        <v>326</v>
      </c>
      <c r="B79" s="248"/>
      <c r="C79" s="248"/>
      <c r="D79" s="75"/>
      <c r="E79" s="166" t="s">
        <v>272</v>
      </c>
      <c r="F79" s="166" t="s">
        <v>273</v>
      </c>
      <c r="G79" s="166" t="s">
        <v>274</v>
      </c>
      <c r="H79" s="80"/>
      <c r="I79" s="77"/>
      <c r="L79" s="189"/>
    </row>
    <row r="80" spans="1:12" ht="14.25" customHeight="1">
      <c r="A80" s="138" t="s">
        <v>43</v>
      </c>
      <c r="B80" s="205" t="s">
        <v>41</v>
      </c>
      <c r="C80" s="139" t="s">
        <v>304</v>
      </c>
      <c r="D80" s="140" t="s">
        <v>0</v>
      </c>
      <c r="E80" s="168"/>
      <c r="F80" s="168"/>
      <c r="G80" s="141"/>
      <c r="H80" s="80"/>
      <c r="I80" s="230">
        <v>446.2</v>
      </c>
      <c r="J80" s="15">
        <f>SUM(E80:H80)*I80</f>
        <v>0</v>
      </c>
      <c r="L80" s="189"/>
    </row>
    <row r="81" spans="1:12" ht="14.25" customHeight="1" thickBot="1">
      <c r="A81" s="220" t="s">
        <v>308</v>
      </c>
      <c r="B81" s="221"/>
      <c r="C81" s="222" t="s">
        <v>309</v>
      </c>
      <c r="D81" s="224" t="s">
        <v>0</v>
      </c>
      <c r="E81" s="223"/>
      <c r="F81" s="225"/>
      <c r="G81" s="149"/>
      <c r="H81" s="80"/>
      <c r="I81" s="230">
        <v>446.2</v>
      </c>
      <c r="J81" s="15">
        <f>SUM(E81:H81)*I81</f>
        <v>0</v>
      </c>
      <c r="L81" s="189"/>
    </row>
    <row r="82" spans="1:12" ht="14.25" customHeight="1" thickBot="1">
      <c r="A82" s="148" t="s">
        <v>339</v>
      </c>
      <c r="B82" s="211" t="s">
        <v>42</v>
      </c>
      <c r="C82" s="144" t="s">
        <v>305</v>
      </c>
      <c r="D82" s="145" t="s">
        <v>0</v>
      </c>
      <c r="E82" s="169"/>
      <c r="F82" s="149"/>
      <c r="H82" s="80"/>
      <c r="I82" s="230">
        <v>467.3</v>
      </c>
      <c r="J82" s="15">
        <f>SUM(E82:H82)*I82</f>
        <v>0</v>
      </c>
      <c r="L82" s="189"/>
    </row>
    <row r="83" spans="1:12" ht="14.25" customHeight="1">
      <c r="A83" s="82"/>
      <c r="B83" s="82"/>
      <c r="C83" s="67"/>
      <c r="D83" s="123"/>
      <c r="E83" s="124"/>
      <c r="F83" s="124"/>
      <c r="H83" s="80"/>
      <c r="I83" s="77"/>
      <c r="L83" s="189"/>
    </row>
    <row r="84" spans="1:12" ht="14.25" customHeight="1" thickBot="1">
      <c r="A84" s="248" t="s">
        <v>38</v>
      </c>
      <c r="B84" s="248"/>
      <c r="C84" s="248"/>
      <c r="D84" s="81"/>
      <c r="E84" s="170"/>
      <c r="F84" s="80"/>
      <c r="G84" s="80"/>
      <c r="H84" s="80"/>
      <c r="I84" s="77"/>
      <c r="L84" s="189"/>
    </row>
    <row r="85" spans="1:12" ht="14.25" customHeight="1">
      <c r="A85" s="138" t="s">
        <v>341</v>
      </c>
      <c r="B85" s="205" t="s">
        <v>37</v>
      </c>
      <c r="C85" s="139" t="s">
        <v>327</v>
      </c>
      <c r="D85" s="140" t="s">
        <v>0</v>
      </c>
      <c r="E85" s="174"/>
      <c r="F85" s="236"/>
      <c r="G85" s="78"/>
      <c r="H85" s="78"/>
      <c r="I85" s="230">
        <v>13.4</v>
      </c>
      <c r="J85" s="15">
        <f>SUM(E85:H85)*I85</f>
        <v>0</v>
      </c>
      <c r="L85" s="189"/>
    </row>
    <row r="86" spans="1:12" ht="14.25" customHeight="1">
      <c r="A86" s="182" t="s">
        <v>336</v>
      </c>
      <c r="B86" s="216" t="s">
        <v>105</v>
      </c>
      <c r="C86" s="183" t="s">
        <v>275</v>
      </c>
      <c r="D86" s="184" t="s">
        <v>106</v>
      </c>
      <c r="E86" s="147"/>
      <c r="F86" s="78"/>
      <c r="G86" s="78"/>
      <c r="H86" s="78"/>
      <c r="I86" s="230">
        <v>289.5</v>
      </c>
      <c r="J86" s="15">
        <f>SUM(E86:H86)*I86</f>
        <v>0</v>
      </c>
      <c r="L86" s="189"/>
    </row>
    <row r="87" spans="1:12" ht="14.25" customHeight="1">
      <c r="A87" s="175" t="s">
        <v>340</v>
      </c>
      <c r="B87" s="217" t="s">
        <v>77</v>
      </c>
      <c r="C87" s="173" t="s">
        <v>276</v>
      </c>
      <c r="D87" s="58" t="s">
        <v>0</v>
      </c>
      <c r="E87" s="147"/>
      <c r="F87" s="78"/>
      <c r="G87" s="78"/>
      <c r="H87" s="78"/>
      <c r="I87" s="230">
        <v>38.8</v>
      </c>
      <c r="J87" s="15">
        <f>SUM(E87:H87)*I87</f>
        <v>0</v>
      </c>
      <c r="L87" s="189"/>
    </row>
    <row r="88" spans="1:12" ht="14.25" customHeight="1" thickBot="1">
      <c r="A88" s="176" t="s">
        <v>93</v>
      </c>
      <c r="B88" s="218" t="s">
        <v>92</v>
      </c>
      <c r="C88" s="177" t="s">
        <v>277</v>
      </c>
      <c r="D88" s="145" t="s">
        <v>0</v>
      </c>
      <c r="E88" s="178"/>
      <c r="F88" s="78"/>
      <c r="G88" s="78"/>
      <c r="H88" s="78"/>
      <c r="I88" s="230">
        <v>13.4</v>
      </c>
      <c r="J88" s="15">
        <f>SUM(E88:H88)*I88</f>
        <v>0</v>
      </c>
      <c r="L88" s="189"/>
    </row>
    <row r="89" spans="1:12" ht="12.75">
      <c r="A89" s="82"/>
      <c r="B89" s="82"/>
      <c r="C89" s="67"/>
      <c r="D89" s="123"/>
      <c r="E89" s="125"/>
      <c r="F89" s="78"/>
      <c r="G89" s="78"/>
      <c r="H89" s="78"/>
      <c r="I89" s="77"/>
      <c r="L89" s="189"/>
    </row>
    <row r="90" spans="1:10" s="9" customFormat="1" ht="12.75">
      <c r="A90" s="82" t="s">
        <v>221</v>
      </c>
      <c r="B90" s="82"/>
      <c r="C90" s="67"/>
      <c r="D90" s="83"/>
      <c r="E90" s="84"/>
      <c r="F90" s="85"/>
      <c r="J90" s="3"/>
    </row>
    <row r="91" spans="1:10" s="9" customFormat="1" ht="26.25" customHeight="1">
      <c r="A91" s="243" t="s">
        <v>342</v>
      </c>
      <c r="B91" s="243"/>
      <c r="C91" s="243"/>
      <c r="D91" s="83"/>
      <c r="E91" s="84"/>
      <c r="F91" s="85"/>
      <c r="J91" s="3"/>
    </row>
    <row r="92" spans="1:10" s="9" customFormat="1" ht="13.5" thickBot="1">
      <c r="A92" s="243" t="s">
        <v>337</v>
      </c>
      <c r="B92" s="82"/>
      <c r="C92" s="67"/>
      <c r="D92" s="83"/>
      <c r="E92" s="84"/>
      <c r="F92" s="85"/>
      <c r="J92" s="3"/>
    </row>
    <row r="93" spans="1:10" s="9" customFormat="1" ht="13.5" thickTop="1">
      <c r="A93" s="243"/>
      <c r="B93" s="82"/>
      <c r="C93" s="86" t="s">
        <v>13</v>
      </c>
      <c r="D93" s="87"/>
      <c r="E93" s="88"/>
      <c r="F93" s="85"/>
      <c r="G93" s="118"/>
      <c r="H93" s="119"/>
      <c r="I93" s="121"/>
      <c r="J93" s="3"/>
    </row>
    <row r="94" spans="1:10" s="9" customFormat="1" ht="12.75" customHeight="1">
      <c r="A94" s="85"/>
      <c r="B94" s="85"/>
      <c r="C94" s="89" t="s">
        <v>9</v>
      </c>
      <c r="D94" s="239">
        <f>SUM(J14:J88)</f>
        <v>0</v>
      </c>
      <c r="E94" s="240"/>
      <c r="F94" s="85"/>
      <c r="G94" s="111"/>
      <c r="H94" s="56"/>
      <c r="I94" s="112"/>
      <c r="J94" s="3"/>
    </row>
    <row r="95" spans="1:10" s="9" customFormat="1" ht="12.75">
      <c r="A95" s="82" t="s">
        <v>31</v>
      </c>
      <c r="B95" s="82"/>
      <c r="C95" s="90" t="s">
        <v>40</v>
      </c>
      <c r="D95" s="246">
        <v>0</v>
      </c>
      <c r="E95" s="247"/>
      <c r="F95" s="85"/>
      <c r="G95" s="113"/>
      <c r="H95" s="114"/>
      <c r="I95" s="115"/>
      <c r="J95" s="3"/>
    </row>
    <row r="96" spans="1:10" s="9" customFormat="1" ht="12.75">
      <c r="A96" s="85"/>
      <c r="B96" s="85"/>
      <c r="C96" s="91" t="s">
        <v>15</v>
      </c>
      <c r="D96" s="241">
        <f>D94-(D94*D95)</f>
        <v>0</v>
      </c>
      <c r="E96" s="242"/>
      <c r="F96" s="85"/>
      <c r="G96" s="113"/>
      <c r="H96" s="114"/>
      <c r="I96" s="62"/>
      <c r="J96" s="3"/>
    </row>
    <row r="97" spans="1:10" s="9" customFormat="1" ht="12.75">
      <c r="A97" s="85"/>
      <c r="B97" s="85"/>
      <c r="C97" s="89" t="s">
        <v>10</v>
      </c>
      <c r="D97" s="239">
        <f>D96*0.23</f>
        <v>0</v>
      </c>
      <c r="E97" s="240"/>
      <c r="F97" s="85"/>
      <c r="G97" s="113"/>
      <c r="H97" s="114"/>
      <c r="I97" s="62"/>
      <c r="J97" s="3"/>
    </row>
    <row r="98" spans="3:10" s="9" customFormat="1" ht="13.5" customHeight="1" thickBot="1">
      <c r="C98" s="92" t="s">
        <v>12</v>
      </c>
      <c r="D98" s="244">
        <f>D96+D97</f>
        <v>0</v>
      </c>
      <c r="E98" s="245"/>
      <c r="F98" s="85"/>
      <c r="G98" s="116"/>
      <c r="H98" s="117"/>
      <c r="I98" s="64"/>
      <c r="J98" s="3"/>
    </row>
    <row r="99" spans="1:10" s="2" customFormat="1" ht="11.25" thickTop="1">
      <c r="A99" s="82"/>
      <c r="B99" s="82"/>
      <c r="C99" s="82"/>
      <c r="D99" s="82"/>
      <c r="E99" s="82"/>
      <c r="F99" s="82"/>
      <c r="G99" s="93"/>
      <c r="H99" s="93" t="s">
        <v>32</v>
      </c>
      <c r="I99" s="94"/>
      <c r="J99" s="1"/>
    </row>
    <row r="100" spans="1:10" s="2" customFormat="1" ht="10.5">
      <c r="A100" s="82"/>
      <c r="B100" s="82"/>
      <c r="C100" s="82"/>
      <c r="D100" s="82"/>
      <c r="E100" s="82"/>
      <c r="F100" s="82"/>
      <c r="G100" s="93"/>
      <c r="H100" s="93"/>
      <c r="I100" s="94"/>
      <c r="J100" s="1"/>
    </row>
    <row r="101" spans="1:10" s="9" customFormat="1" ht="10.5" customHeight="1">
      <c r="A101" s="95" t="s">
        <v>30</v>
      </c>
      <c r="B101" s="95"/>
      <c r="C101" s="96"/>
      <c r="D101" s="96"/>
      <c r="E101" s="96"/>
      <c r="F101" s="96"/>
      <c r="G101" s="97"/>
      <c r="H101" s="93"/>
      <c r="I101" s="98"/>
      <c r="J101" s="13"/>
    </row>
    <row r="102" spans="1:10" s="9" customFormat="1" ht="10.5" customHeight="1">
      <c r="A102" s="99" t="s">
        <v>110</v>
      </c>
      <c r="B102" s="99"/>
      <c r="C102" s="100"/>
      <c r="D102" s="85"/>
      <c r="E102" s="85"/>
      <c r="F102" s="85"/>
      <c r="G102" s="85"/>
      <c r="H102" s="85"/>
      <c r="I102" s="98"/>
      <c r="J102" s="13"/>
    </row>
    <row r="103" spans="1:10" s="9" customFormat="1" ht="10.5" customHeight="1">
      <c r="A103" s="99" t="s">
        <v>111</v>
      </c>
      <c r="B103" s="99"/>
      <c r="C103" s="101"/>
      <c r="D103" s="85"/>
      <c r="E103" s="85"/>
      <c r="F103" s="80"/>
      <c r="G103" s="85"/>
      <c r="H103" s="85"/>
      <c r="I103" s="98"/>
      <c r="J103" s="13"/>
    </row>
    <row r="104" spans="1:10" s="9" customFormat="1" ht="10.5" customHeight="1">
      <c r="A104" s="122" t="s">
        <v>112</v>
      </c>
      <c r="B104" s="122"/>
      <c r="C104" s="100"/>
      <c r="D104" s="85"/>
      <c r="E104" s="85"/>
      <c r="F104" s="85"/>
      <c r="G104" s="85"/>
      <c r="H104" s="85"/>
      <c r="I104" s="98"/>
      <c r="J104" s="13"/>
    </row>
    <row r="105" spans="1:9" ht="10.5" customHeight="1">
      <c r="A105" s="99" t="s">
        <v>113</v>
      </c>
      <c r="B105" s="99"/>
      <c r="C105" s="100"/>
      <c r="D105" s="85"/>
      <c r="E105" s="85"/>
      <c r="F105" s="85"/>
      <c r="G105" s="80"/>
      <c r="H105" s="80"/>
      <c r="I105" s="72"/>
    </row>
    <row r="106" spans="1:9" ht="10.5" customHeight="1">
      <c r="A106" s="99" t="s">
        <v>114</v>
      </c>
      <c r="B106" s="99"/>
      <c r="C106" s="102"/>
      <c r="D106" s="85"/>
      <c r="E106" s="85"/>
      <c r="F106" s="85"/>
      <c r="G106" s="80"/>
      <c r="H106" s="80"/>
      <c r="I106" s="72"/>
    </row>
    <row r="107" spans="1:9" ht="10.5" customHeight="1">
      <c r="A107" s="99" t="s">
        <v>141</v>
      </c>
      <c r="B107" s="99"/>
      <c r="C107" s="102"/>
      <c r="D107" s="103"/>
      <c r="E107" s="80"/>
      <c r="F107" s="80"/>
      <c r="G107" s="80"/>
      <c r="H107" s="80"/>
      <c r="I107" s="72"/>
    </row>
    <row r="108" spans="1:10" s="5" customFormat="1" ht="10.5" customHeight="1">
      <c r="A108" s="99" t="s">
        <v>115</v>
      </c>
      <c r="B108" s="99"/>
      <c r="C108" s="100"/>
      <c r="D108" s="103"/>
      <c r="E108" s="80"/>
      <c r="F108" s="80"/>
      <c r="G108" s="104"/>
      <c r="H108" s="104"/>
      <c r="I108" s="105"/>
      <c r="J108" s="27"/>
    </row>
    <row r="109" spans="1:10" s="28" customFormat="1" ht="10.5" customHeight="1">
      <c r="A109" s="99" t="s">
        <v>116</v>
      </c>
      <c r="B109" s="99"/>
      <c r="C109" s="100"/>
      <c r="D109" s="103"/>
      <c r="E109" s="80"/>
      <c r="F109" s="80"/>
      <c r="G109" s="100"/>
      <c r="H109" s="106"/>
      <c r="I109" s="106"/>
      <c r="J109" s="29"/>
    </row>
    <row r="110" spans="1:10" s="28" customFormat="1" ht="10.5" customHeight="1">
      <c r="A110" s="99"/>
      <c r="B110" s="99"/>
      <c r="C110" s="100"/>
      <c r="D110" s="103"/>
      <c r="E110" s="80"/>
      <c r="F110" s="80"/>
      <c r="G110" s="100"/>
      <c r="H110" s="106"/>
      <c r="I110" s="106"/>
      <c r="J110" s="29"/>
    </row>
    <row r="111" spans="1:9" ht="10.5" customHeight="1">
      <c r="A111" s="107"/>
      <c r="B111" s="107"/>
      <c r="C111" s="107"/>
      <c r="D111" s="108"/>
      <c r="E111" s="107"/>
      <c r="F111" s="107"/>
      <c r="G111" s="107"/>
      <c r="H111" s="107"/>
      <c r="I111" s="109"/>
    </row>
    <row r="112" spans="1:9" ht="12.75">
      <c r="A112" s="238" t="s">
        <v>33</v>
      </c>
      <c r="B112" s="238"/>
      <c r="C112" s="238"/>
      <c r="D112" s="238"/>
      <c r="E112" s="238"/>
      <c r="F112" s="238"/>
      <c r="G112" s="238"/>
      <c r="H112" s="238"/>
      <c r="I112" s="238"/>
    </row>
    <row r="113" spans="1:9" ht="12.75">
      <c r="A113" s="238" t="s">
        <v>34</v>
      </c>
      <c r="B113" s="238"/>
      <c r="C113" s="238"/>
      <c r="D113" s="238"/>
      <c r="E113" s="238"/>
      <c r="F113" s="238"/>
      <c r="G113" s="238"/>
      <c r="H113" s="238"/>
      <c r="I113" s="238"/>
    </row>
    <row r="115" spans="1:10" ht="75" customHeight="1">
      <c r="A115" s="237" t="s">
        <v>44</v>
      </c>
      <c r="B115" s="237"/>
      <c r="C115" s="237"/>
      <c r="D115" s="237"/>
      <c r="E115" s="237"/>
      <c r="F115" s="237"/>
      <c r="G115" s="237"/>
      <c r="H115" s="237"/>
      <c r="I115" s="237"/>
      <c r="J115" s="133"/>
    </row>
  </sheetData>
  <sheetProtection password="EF50" sheet="1"/>
  <mergeCells count="13">
    <mergeCell ref="A70:C70"/>
    <mergeCell ref="A79:C79"/>
    <mergeCell ref="A84:C84"/>
    <mergeCell ref="A91:C91"/>
    <mergeCell ref="A115:I115"/>
    <mergeCell ref="A113:I113"/>
    <mergeCell ref="A112:I112"/>
    <mergeCell ref="D94:E94"/>
    <mergeCell ref="D96:E96"/>
    <mergeCell ref="A92:A93"/>
    <mergeCell ref="D97:E97"/>
    <mergeCell ref="D98:E98"/>
    <mergeCell ref="D95:E95"/>
  </mergeCells>
  <printOptions horizontalCentered="1"/>
  <pageMargins left="0.3937007874015748" right="0.3937007874015748" top="0.3937007874015748" bottom="0.15748031496062992" header="0.5118110236220472" footer="0.5118110236220472"/>
  <pageSetup fitToHeight="1" fitToWidth="1" horizontalDpi="600" verticalDpi="600" orientation="portrait" paperSize="9" scale="47" r:id="rId2"/>
  <rowBreaks count="1" manualBreakCount="1">
    <brk id="68" max="255" man="1"/>
  </rowBreaks>
  <ignoredErrors>
    <ignoredError sqref="D71:D74 D41:D42 D64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workbookViewId="0" topLeftCell="A1">
      <selection activeCell="A22" sqref="A22"/>
    </sheetView>
  </sheetViews>
  <sheetFormatPr defaultColWidth="9.140625" defaultRowHeight="12.75"/>
  <cols>
    <col min="1" max="1" width="55.00390625" style="10" customWidth="1"/>
    <col min="2" max="2" width="17.57421875" style="10" hidden="1" customWidth="1"/>
    <col min="3" max="3" width="23.8515625" style="10" customWidth="1"/>
    <col min="4" max="4" width="6.8515625" style="11" customWidth="1"/>
    <col min="5" max="5" width="8.57421875" style="10" customWidth="1"/>
    <col min="6" max="6" width="3.7109375" style="10" customWidth="1"/>
    <col min="7" max="7" width="11.00390625" style="10" customWidth="1"/>
    <col min="8" max="8" width="9.140625" style="10" customWidth="1"/>
    <col min="9" max="9" width="8.140625" style="10" customWidth="1"/>
    <col min="10" max="10" width="13.421875" style="17" customWidth="1"/>
    <col min="11" max="11" width="11.7109375" style="15" hidden="1" customWidth="1"/>
    <col min="12" max="13" width="9.140625" style="10" customWidth="1"/>
    <col min="14" max="14" width="19.00390625" style="10" bestFit="1" customWidth="1"/>
    <col min="15" max="16384" width="9.140625" style="10" customWidth="1"/>
  </cols>
  <sheetData>
    <row r="1" spans="1:11" s="5" customFormat="1" ht="24.75" customHeight="1">
      <c r="A1" s="4" t="s">
        <v>344</v>
      </c>
      <c r="B1" s="4"/>
      <c r="F1" s="250" t="s">
        <v>328</v>
      </c>
      <c r="J1" s="12" t="s">
        <v>47</v>
      </c>
      <c r="K1" s="14"/>
    </row>
    <row r="2" spans="1:11" s="5" customFormat="1" ht="24.75" customHeight="1" thickBot="1">
      <c r="A2" s="203" t="s">
        <v>218</v>
      </c>
      <c r="B2" s="203"/>
      <c r="J2" s="12"/>
      <c r="K2" s="14"/>
    </row>
    <row r="3" spans="1:11" s="5" customFormat="1" ht="16.5" customHeight="1" thickBot="1">
      <c r="A3" s="8" t="s">
        <v>3</v>
      </c>
      <c r="B3" s="8"/>
      <c r="C3" s="34"/>
      <c r="D3" s="6"/>
      <c r="E3" s="6"/>
      <c r="G3" s="19" t="s">
        <v>28</v>
      </c>
      <c r="K3" s="14"/>
    </row>
    <row r="4" spans="1:11" s="5" customFormat="1" ht="18" customHeight="1" thickBot="1">
      <c r="A4" s="8"/>
      <c r="B4" s="8"/>
      <c r="C4" s="6" t="s">
        <v>4</v>
      </c>
      <c r="D4" s="6"/>
      <c r="E4" s="6"/>
      <c r="G4" s="45" t="s">
        <v>26</v>
      </c>
      <c r="H4" s="46"/>
      <c r="I4" s="47"/>
      <c r="J4" s="48"/>
      <c r="K4" s="65"/>
    </row>
    <row r="5" spans="1:11" s="5" customFormat="1" ht="16.5" customHeight="1">
      <c r="A5" s="7" t="s">
        <v>5</v>
      </c>
      <c r="B5" s="7"/>
      <c r="C5" s="35"/>
      <c r="D5" s="36"/>
      <c r="E5" s="37"/>
      <c r="G5" s="49" t="s">
        <v>17</v>
      </c>
      <c r="H5" s="50"/>
      <c r="I5" s="51"/>
      <c r="J5" s="52"/>
      <c r="K5" s="66"/>
    </row>
    <row r="6" spans="1:11" s="5" customFormat="1" ht="16.5" customHeight="1">
      <c r="A6" s="7" t="s">
        <v>6</v>
      </c>
      <c r="B6" s="7"/>
      <c r="C6" s="38"/>
      <c r="D6" s="39"/>
      <c r="E6" s="40"/>
      <c r="G6" s="49" t="s">
        <v>18</v>
      </c>
      <c r="H6" s="50" t="s">
        <v>19</v>
      </c>
      <c r="I6" s="51"/>
      <c r="J6" s="52"/>
      <c r="K6" s="66"/>
    </row>
    <row r="7" spans="1:11" s="5" customFormat="1" ht="16.5" customHeight="1" thickBot="1">
      <c r="A7" s="7" t="s">
        <v>7</v>
      </c>
      <c r="B7" s="7"/>
      <c r="C7" s="41"/>
      <c r="D7" s="42"/>
      <c r="E7" s="43"/>
      <c r="G7" s="131" t="s">
        <v>21</v>
      </c>
      <c r="H7" s="50"/>
      <c r="I7" s="51"/>
      <c r="J7" s="52"/>
      <c r="K7" s="66"/>
    </row>
    <row r="8" spans="1:11" s="5" customFormat="1" ht="16.5" customHeight="1" thickBot="1">
      <c r="A8" s="7"/>
      <c r="B8" s="7"/>
      <c r="C8" s="7"/>
      <c r="D8" s="39"/>
      <c r="E8" s="39"/>
      <c r="G8" s="132" t="s">
        <v>306</v>
      </c>
      <c r="H8" s="53" t="s">
        <v>307</v>
      </c>
      <c r="I8" s="54"/>
      <c r="J8" s="55"/>
      <c r="K8" s="66"/>
    </row>
    <row r="9" spans="1:11" s="5" customFormat="1" ht="16.5" customHeight="1" thickBot="1">
      <c r="A9" s="7" t="s">
        <v>8</v>
      </c>
      <c r="B9" s="7"/>
      <c r="C9" s="44" t="str">
        <f ca="1">YEAR(TODAY())&amp;"-"&amp;IF(LEN(MONTH(TODAY()))&gt;1,MONTH(TODAY()),"0"&amp;MONTH(TODAY()))&amp;"-"&amp;DAY(TODAY())</f>
        <v>2024-06-4</v>
      </c>
      <c r="D9" s="18"/>
      <c r="E9" s="6"/>
      <c r="J9" s="193"/>
      <c r="K9" s="66"/>
    </row>
    <row r="10" spans="1:10" ht="75" customHeight="1">
      <c r="A10" s="31" t="s">
        <v>27</v>
      </c>
      <c r="B10" s="31"/>
      <c r="C10" s="1"/>
      <c r="D10" s="30"/>
      <c r="E10" s="32"/>
      <c r="F10" s="16"/>
      <c r="G10" s="16"/>
      <c r="H10" s="16"/>
      <c r="I10" s="16"/>
      <c r="J10" s="231" t="s">
        <v>14</v>
      </c>
    </row>
    <row r="11" spans="1:10" ht="12.75">
      <c r="A11" s="126"/>
      <c r="B11" s="204"/>
      <c r="C11" s="69" t="s">
        <v>1</v>
      </c>
      <c r="D11" s="70" t="s">
        <v>2</v>
      </c>
      <c r="E11" s="69" t="s">
        <v>39</v>
      </c>
      <c r="F11" s="76"/>
      <c r="G11" s="76"/>
      <c r="H11" s="76"/>
      <c r="I11" s="76"/>
      <c r="J11" s="77"/>
    </row>
    <row r="12" spans="1:14" ht="22.5" customHeight="1">
      <c r="A12" s="197" t="s">
        <v>48</v>
      </c>
      <c r="B12" s="197" t="s">
        <v>54</v>
      </c>
      <c r="C12" s="198" t="s">
        <v>278</v>
      </c>
      <c r="D12" s="199" t="s">
        <v>0</v>
      </c>
      <c r="E12" s="251"/>
      <c r="F12" s="78"/>
      <c r="G12" s="78"/>
      <c r="H12" s="78"/>
      <c r="I12" s="79"/>
      <c r="J12" s="230">
        <v>1542</v>
      </c>
      <c r="K12" s="15">
        <f>E12*J12</f>
        <v>0</v>
      </c>
      <c r="L12" s="228"/>
      <c r="M12" s="189"/>
      <c r="N12" s="190"/>
    </row>
    <row r="13" spans="1:14" ht="22.5" customHeight="1">
      <c r="A13" s="197" t="s">
        <v>49</v>
      </c>
      <c r="B13" s="197" t="s">
        <v>55</v>
      </c>
      <c r="C13" s="198" t="s">
        <v>279</v>
      </c>
      <c r="D13" s="199" t="s">
        <v>0</v>
      </c>
      <c r="E13" s="251"/>
      <c r="F13" s="78"/>
      <c r="G13" s="78"/>
      <c r="H13" s="78"/>
      <c r="I13" s="79"/>
      <c r="J13" s="230">
        <v>2310.5</v>
      </c>
      <c r="K13" s="15">
        <f aca="true" t="shared" si="0" ref="K13:K37">E13*J13</f>
        <v>0</v>
      </c>
      <c r="L13" s="228"/>
      <c r="M13" s="189"/>
      <c r="N13" s="190"/>
    </row>
    <row r="14" spans="1:14" ht="22.5" customHeight="1">
      <c r="A14" s="197" t="s">
        <v>50</v>
      </c>
      <c r="B14" s="197" t="s">
        <v>56</v>
      </c>
      <c r="C14" s="198" t="s">
        <v>280</v>
      </c>
      <c r="D14" s="199" t="s">
        <v>0</v>
      </c>
      <c r="E14" s="251"/>
      <c r="F14" s="78"/>
      <c r="G14" s="78"/>
      <c r="H14" s="78"/>
      <c r="I14" s="79"/>
      <c r="J14" s="230">
        <v>3084</v>
      </c>
      <c r="K14" s="15">
        <f t="shared" si="0"/>
        <v>0</v>
      </c>
      <c r="L14" s="228"/>
      <c r="M14" s="189"/>
      <c r="N14" s="190"/>
    </row>
    <row r="15" spans="1:14" ht="22.5" customHeight="1">
      <c r="A15" s="197" t="s">
        <v>153</v>
      </c>
      <c r="B15" s="197" t="s">
        <v>85</v>
      </c>
      <c r="C15" s="198" t="s">
        <v>281</v>
      </c>
      <c r="D15" s="199" t="s">
        <v>0</v>
      </c>
      <c r="E15" s="251"/>
      <c r="F15" s="78"/>
      <c r="G15" s="78"/>
      <c r="H15" s="78"/>
      <c r="I15" s="79"/>
      <c r="J15" s="230">
        <v>12343.9</v>
      </c>
      <c r="K15" s="15">
        <f t="shared" si="0"/>
        <v>0</v>
      </c>
      <c r="L15" s="228"/>
      <c r="M15" s="189"/>
      <c r="N15" s="190"/>
    </row>
    <row r="16" spans="1:14" ht="22.5" customHeight="1">
      <c r="A16" s="197" t="s">
        <v>86</v>
      </c>
      <c r="B16" s="197" t="s">
        <v>87</v>
      </c>
      <c r="C16" s="198" t="s">
        <v>282</v>
      </c>
      <c r="D16" s="199" t="s">
        <v>0</v>
      </c>
      <c r="E16" s="251"/>
      <c r="F16" s="78"/>
      <c r="G16" s="78"/>
      <c r="H16" s="78"/>
      <c r="I16" s="79"/>
      <c r="J16" s="230">
        <v>1395.7</v>
      </c>
      <c r="K16" s="15">
        <f>E16*J16</f>
        <v>0</v>
      </c>
      <c r="L16" s="228"/>
      <c r="M16" s="189"/>
      <c r="N16" s="190"/>
    </row>
    <row r="17" spans="1:14" ht="22.5" customHeight="1">
      <c r="A17" s="197" t="s">
        <v>75</v>
      </c>
      <c r="B17" s="197" t="s">
        <v>57</v>
      </c>
      <c r="C17" s="198" t="s">
        <v>283</v>
      </c>
      <c r="D17" s="199" t="s">
        <v>0</v>
      </c>
      <c r="E17" s="251"/>
      <c r="F17" s="78"/>
      <c r="G17" s="78"/>
      <c r="H17" s="78"/>
      <c r="I17" s="79"/>
      <c r="J17" s="230">
        <v>772.3</v>
      </c>
      <c r="K17" s="15">
        <f t="shared" si="0"/>
        <v>0</v>
      </c>
      <c r="L17" s="228"/>
      <c r="M17" s="189"/>
      <c r="N17" s="190"/>
    </row>
    <row r="18" spans="1:14" ht="22.5" customHeight="1">
      <c r="A18" s="197" t="s">
        <v>76</v>
      </c>
      <c r="B18" s="197" t="s">
        <v>58</v>
      </c>
      <c r="C18" s="198" t="s">
        <v>284</v>
      </c>
      <c r="D18" s="199" t="s">
        <v>0</v>
      </c>
      <c r="E18" s="251"/>
      <c r="F18" s="78"/>
      <c r="G18" s="78"/>
      <c r="H18" s="78"/>
      <c r="I18" s="79"/>
      <c r="J18" s="230">
        <v>401.5</v>
      </c>
      <c r="K18" s="15">
        <f t="shared" si="0"/>
        <v>0</v>
      </c>
      <c r="L18" s="228"/>
      <c r="M18" s="189"/>
      <c r="N18" s="190"/>
    </row>
    <row r="19" spans="1:14" ht="22.5" customHeight="1">
      <c r="A19" s="197" t="s">
        <v>154</v>
      </c>
      <c r="B19" s="197" t="s">
        <v>88</v>
      </c>
      <c r="C19" s="198" t="s">
        <v>285</v>
      </c>
      <c r="D19" s="199" t="s">
        <v>0</v>
      </c>
      <c r="E19" s="251"/>
      <c r="F19" s="78"/>
      <c r="G19" s="78"/>
      <c r="H19" s="78"/>
      <c r="I19" s="79"/>
      <c r="J19" s="230">
        <v>65.3</v>
      </c>
      <c r="K19" s="15">
        <f>E19*J19</f>
        <v>0</v>
      </c>
      <c r="L19" s="228"/>
      <c r="M19" s="189"/>
      <c r="N19" s="190"/>
    </row>
    <row r="20" spans="1:14" ht="22.5" customHeight="1">
      <c r="A20" s="197" t="s">
        <v>329</v>
      </c>
      <c r="B20" s="197" t="s">
        <v>102</v>
      </c>
      <c r="C20" s="198" t="s">
        <v>286</v>
      </c>
      <c r="D20" s="199" t="s">
        <v>0</v>
      </c>
      <c r="E20" s="251"/>
      <c r="F20" s="78"/>
      <c r="G20" s="78"/>
      <c r="H20" s="78"/>
      <c r="I20" s="79"/>
      <c r="J20" s="230">
        <v>1750.6</v>
      </c>
      <c r="K20" s="15">
        <f>E20*J20</f>
        <v>0</v>
      </c>
      <c r="L20" s="228"/>
      <c r="M20" s="189"/>
      <c r="N20" s="190"/>
    </row>
    <row r="21" spans="1:14" ht="22.5" customHeight="1">
      <c r="A21" s="197" t="s">
        <v>90</v>
      </c>
      <c r="B21" s="197" t="s">
        <v>89</v>
      </c>
      <c r="C21" s="198" t="s">
        <v>287</v>
      </c>
      <c r="D21" s="199" t="s">
        <v>0</v>
      </c>
      <c r="E21" s="251"/>
      <c r="F21" s="78"/>
      <c r="G21" s="78"/>
      <c r="H21" s="78"/>
      <c r="I21" s="79"/>
      <c r="J21" s="230">
        <v>724.6</v>
      </c>
      <c r="K21" s="15">
        <f>E21*J21</f>
        <v>0</v>
      </c>
      <c r="L21" s="229"/>
      <c r="M21" s="229"/>
      <c r="N21" s="190"/>
    </row>
    <row r="22" spans="1:14" ht="22.5" customHeight="1">
      <c r="A22" s="197" t="s">
        <v>51</v>
      </c>
      <c r="B22" s="197" t="s">
        <v>59</v>
      </c>
      <c r="C22" s="198" t="s">
        <v>288</v>
      </c>
      <c r="D22" s="199" t="s">
        <v>67</v>
      </c>
      <c r="E22" s="251"/>
      <c r="F22" s="78"/>
      <c r="G22" s="78"/>
      <c r="H22" s="78"/>
      <c r="I22" s="79"/>
      <c r="J22" s="230">
        <v>690.1</v>
      </c>
      <c r="K22" s="15">
        <f t="shared" si="0"/>
        <v>0</v>
      </c>
      <c r="L22" s="189"/>
      <c r="M22" s="189"/>
      <c r="N22" s="190"/>
    </row>
    <row r="23" spans="1:14" ht="22.5" customHeight="1">
      <c r="A23" s="197" t="s">
        <v>330</v>
      </c>
      <c r="B23" s="197" t="s">
        <v>97</v>
      </c>
      <c r="C23" s="198" t="s">
        <v>289</v>
      </c>
      <c r="D23" s="199" t="s">
        <v>74</v>
      </c>
      <c r="E23" s="251"/>
      <c r="F23" s="78"/>
      <c r="G23" s="78"/>
      <c r="H23" s="78"/>
      <c r="I23" s="79"/>
      <c r="J23" s="230">
        <v>144.7</v>
      </c>
      <c r="K23" s="15">
        <f t="shared" si="0"/>
        <v>0</v>
      </c>
      <c r="L23" s="189"/>
      <c r="M23" s="189"/>
      <c r="N23" s="190"/>
    </row>
    <row r="24" spans="1:14" ht="22.5" customHeight="1">
      <c r="A24" s="197" t="s">
        <v>331</v>
      </c>
      <c r="B24" s="197" t="s">
        <v>96</v>
      </c>
      <c r="C24" s="198" t="s">
        <v>290</v>
      </c>
      <c r="D24" s="199" t="s">
        <v>74</v>
      </c>
      <c r="E24" s="251"/>
      <c r="F24" s="78"/>
      <c r="G24" s="78"/>
      <c r="H24" s="78"/>
      <c r="I24" s="79"/>
      <c r="J24" s="230">
        <v>241.6</v>
      </c>
      <c r="K24" s="15">
        <f t="shared" si="0"/>
        <v>0</v>
      </c>
      <c r="L24" s="189"/>
      <c r="M24" s="189"/>
      <c r="N24" s="190"/>
    </row>
    <row r="25" spans="1:14" ht="22.5" customHeight="1">
      <c r="A25" s="197" t="s">
        <v>52</v>
      </c>
      <c r="B25" s="197" t="s">
        <v>60</v>
      </c>
      <c r="C25" s="198" t="s">
        <v>291</v>
      </c>
      <c r="D25" s="199" t="s">
        <v>68</v>
      </c>
      <c r="E25" s="251"/>
      <c r="F25" s="73"/>
      <c r="G25" s="73"/>
      <c r="H25" s="73"/>
      <c r="I25" s="73"/>
      <c r="J25" s="230">
        <v>67.3</v>
      </c>
      <c r="K25" s="15">
        <f t="shared" si="0"/>
        <v>0</v>
      </c>
      <c r="L25" s="189"/>
      <c r="M25" s="189"/>
      <c r="N25" s="190"/>
    </row>
    <row r="26" spans="1:14" ht="22.5" customHeight="1">
      <c r="A26" s="197" t="s">
        <v>155</v>
      </c>
      <c r="B26" s="197" t="s">
        <v>61</v>
      </c>
      <c r="C26" s="198" t="s">
        <v>292</v>
      </c>
      <c r="D26" s="199" t="s">
        <v>69</v>
      </c>
      <c r="E26" s="251"/>
      <c r="F26" s="78"/>
      <c r="G26" s="78"/>
      <c r="H26" s="78"/>
      <c r="I26" s="79"/>
      <c r="J26" s="230">
        <v>334.9</v>
      </c>
      <c r="K26" s="15">
        <f t="shared" si="0"/>
        <v>0</v>
      </c>
      <c r="L26" s="189"/>
      <c r="M26" s="189"/>
      <c r="N26" s="190"/>
    </row>
    <row r="27" spans="1:14" ht="22.5" customHeight="1">
      <c r="A27" s="197" t="s">
        <v>156</v>
      </c>
      <c r="B27" s="197" t="s">
        <v>91</v>
      </c>
      <c r="C27" s="198" t="s">
        <v>293</v>
      </c>
      <c r="D27" s="199" t="s">
        <v>0</v>
      </c>
      <c r="E27" s="251"/>
      <c r="F27" s="78"/>
      <c r="G27" s="78"/>
      <c r="H27" s="78"/>
      <c r="I27" s="79"/>
      <c r="J27" s="230">
        <v>552.9</v>
      </c>
      <c r="K27" s="15">
        <f>E27*J27</f>
        <v>0</v>
      </c>
      <c r="L27" s="189"/>
      <c r="M27" s="189"/>
      <c r="N27" s="190"/>
    </row>
    <row r="28" spans="1:14" ht="22.5" customHeight="1">
      <c r="A28" s="197" t="s">
        <v>157</v>
      </c>
      <c r="B28" s="197" t="s">
        <v>62</v>
      </c>
      <c r="C28" s="198" t="s">
        <v>294</v>
      </c>
      <c r="D28" s="199" t="s">
        <v>70</v>
      </c>
      <c r="E28" s="251"/>
      <c r="F28" s="78"/>
      <c r="G28" s="78"/>
      <c r="H28" s="78"/>
      <c r="I28" s="79"/>
      <c r="J28" s="230">
        <v>383.7</v>
      </c>
      <c r="K28" s="15">
        <f t="shared" si="0"/>
        <v>0</v>
      </c>
      <c r="L28" s="189"/>
      <c r="M28" s="189"/>
      <c r="N28" s="190"/>
    </row>
    <row r="29" spans="1:14" ht="22.5" customHeight="1">
      <c r="A29" s="197" t="s">
        <v>158</v>
      </c>
      <c r="B29" s="197" t="s">
        <v>63</v>
      </c>
      <c r="C29" s="198" t="s">
        <v>295</v>
      </c>
      <c r="D29" s="199" t="s">
        <v>71</v>
      </c>
      <c r="E29" s="251"/>
      <c r="F29" s="78"/>
      <c r="G29" s="78"/>
      <c r="H29" s="78"/>
      <c r="I29" s="79"/>
      <c r="J29" s="230">
        <v>256.6</v>
      </c>
      <c r="K29" s="15">
        <f t="shared" si="0"/>
        <v>0</v>
      </c>
      <c r="L29" s="189"/>
      <c r="M29" s="189"/>
      <c r="N29" s="190"/>
    </row>
    <row r="30" spans="1:14" ht="22.5" customHeight="1">
      <c r="A30" s="197" t="s">
        <v>332</v>
      </c>
      <c r="B30" s="197" t="s">
        <v>98</v>
      </c>
      <c r="C30" s="198" t="s">
        <v>296</v>
      </c>
      <c r="D30" s="199" t="s">
        <v>0</v>
      </c>
      <c r="E30" s="251"/>
      <c r="F30" s="78"/>
      <c r="G30" s="78"/>
      <c r="H30" s="78"/>
      <c r="I30" s="79"/>
      <c r="J30" s="230">
        <v>225.4</v>
      </c>
      <c r="K30" s="15">
        <f>E30*J30</f>
        <v>0</v>
      </c>
      <c r="L30" s="189"/>
      <c r="M30" s="189"/>
      <c r="N30" s="190"/>
    </row>
    <row r="31" spans="1:14" ht="22.5" customHeight="1">
      <c r="A31" s="197" t="s">
        <v>159</v>
      </c>
      <c r="B31" s="197" t="s">
        <v>64</v>
      </c>
      <c r="C31" s="198" t="s">
        <v>297</v>
      </c>
      <c r="D31" s="199" t="s">
        <v>72</v>
      </c>
      <c r="E31" s="251"/>
      <c r="F31" s="73"/>
      <c r="G31" s="73"/>
      <c r="H31" s="73"/>
      <c r="I31" s="73"/>
      <c r="J31" s="230">
        <v>39.5</v>
      </c>
      <c r="K31" s="15">
        <f t="shared" si="0"/>
        <v>0</v>
      </c>
      <c r="L31" s="189"/>
      <c r="M31" s="189"/>
      <c r="N31" s="190"/>
    </row>
    <row r="32" spans="1:14" ht="22.5" customHeight="1">
      <c r="A32" s="197" t="s">
        <v>53</v>
      </c>
      <c r="B32" s="197" t="s">
        <v>65</v>
      </c>
      <c r="C32" s="198" t="s">
        <v>298</v>
      </c>
      <c r="D32" s="199" t="s">
        <v>73</v>
      </c>
      <c r="E32" s="251"/>
      <c r="F32" s="74"/>
      <c r="G32" s="74"/>
      <c r="H32" s="74"/>
      <c r="I32" s="74"/>
      <c r="J32" s="230">
        <v>3.2</v>
      </c>
      <c r="K32" s="15">
        <f t="shared" si="0"/>
        <v>0</v>
      </c>
      <c r="L32" s="189"/>
      <c r="M32" s="189"/>
      <c r="N32" s="190"/>
    </row>
    <row r="33" spans="1:14" ht="22.5" customHeight="1">
      <c r="A33" s="197" t="s">
        <v>160</v>
      </c>
      <c r="B33" s="197" t="s">
        <v>66</v>
      </c>
      <c r="C33" s="198" t="s">
        <v>299</v>
      </c>
      <c r="D33" s="199" t="s">
        <v>69</v>
      </c>
      <c r="E33" s="251"/>
      <c r="F33" s="73"/>
      <c r="G33" s="73"/>
      <c r="H33" s="73"/>
      <c r="I33" s="73"/>
      <c r="J33" s="230">
        <v>55.4</v>
      </c>
      <c r="K33" s="15">
        <f>E33*J33</f>
        <v>0</v>
      </c>
      <c r="L33" s="189"/>
      <c r="M33" s="189"/>
      <c r="N33" s="190"/>
    </row>
    <row r="34" spans="1:14" ht="22.5" customHeight="1">
      <c r="A34" s="197" t="s">
        <v>101</v>
      </c>
      <c r="B34" s="197" t="s">
        <v>100</v>
      </c>
      <c r="C34" s="198" t="s">
        <v>300</v>
      </c>
      <c r="D34" s="199" t="s">
        <v>99</v>
      </c>
      <c r="E34" s="251"/>
      <c r="F34" s="73"/>
      <c r="G34" s="73"/>
      <c r="H34" s="73"/>
      <c r="I34" s="73"/>
      <c r="J34" s="230">
        <v>67.8</v>
      </c>
      <c r="K34" s="15">
        <f>E34*J34</f>
        <v>0</v>
      </c>
      <c r="L34" s="189"/>
      <c r="M34" s="189"/>
      <c r="N34" s="190"/>
    </row>
    <row r="35" spans="1:14" ht="22.5" customHeight="1">
      <c r="A35" s="200" t="s">
        <v>333</v>
      </c>
      <c r="B35" s="200" t="s">
        <v>94</v>
      </c>
      <c r="C35" s="198" t="s">
        <v>301</v>
      </c>
      <c r="D35" s="199" t="s">
        <v>95</v>
      </c>
      <c r="E35" s="251"/>
      <c r="F35" s="78"/>
      <c r="G35" s="78"/>
      <c r="H35" s="78"/>
      <c r="I35" s="79"/>
      <c r="J35" s="230">
        <v>82.8</v>
      </c>
      <c r="K35" s="15">
        <f>E35*J35</f>
        <v>0</v>
      </c>
      <c r="L35" s="189"/>
      <c r="M35" s="189"/>
      <c r="N35" s="190"/>
    </row>
    <row r="36" spans="1:14" ht="22.5" customHeight="1">
      <c r="A36" s="200" t="s">
        <v>161</v>
      </c>
      <c r="B36" s="200" t="s">
        <v>103</v>
      </c>
      <c r="C36" s="198" t="s">
        <v>302</v>
      </c>
      <c r="D36" s="199" t="s">
        <v>0</v>
      </c>
      <c r="E36" s="251"/>
      <c r="F36" s="78"/>
      <c r="G36" s="78"/>
      <c r="H36" s="78"/>
      <c r="I36" s="79"/>
      <c r="J36" s="230">
        <v>1734.6</v>
      </c>
      <c r="K36" s="15">
        <f>E36*J36</f>
        <v>0</v>
      </c>
      <c r="L36" s="189"/>
      <c r="M36" s="189"/>
      <c r="N36" s="190"/>
    </row>
    <row r="37" spans="1:14" ht="22.5" customHeight="1">
      <c r="A37" s="200" t="s">
        <v>162</v>
      </c>
      <c r="B37" s="200" t="s">
        <v>104</v>
      </c>
      <c r="C37" s="198" t="s">
        <v>303</v>
      </c>
      <c r="D37" s="199" t="s">
        <v>0</v>
      </c>
      <c r="E37" s="251"/>
      <c r="F37" s="78"/>
      <c r="G37" s="78"/>
      <c r="H37" s="78"/>
      <c r="I37" s="79"/>
      <c r="J37" s="230">
        <v>1156.4</v>
      </c>
      <c r="K37" s="15">
        <f>E37*J37</f>
        <v>0</v>
      </c>
      <c r="L37" s="189"/>
      <c r="M37" s="189"/>
      <c r="N37" s="190"/>
    </row>
    <row r="38" spans="1:13" ht="12.75">
      <c r="A38" s="82"/>
      <c r="B38" s="82"/>
      <c r="C38" s="67"/>
      <c r="D38" s="123"/>
      <c r="E38" s="125"/>
      <c r="F38" s="78"/>
      <c r="G38" s="78"/>
      <c r="H38" s="78"/>
      <c r="I38" s="79"/>
      <c r="J38" s="77"/>
      <c r="M38" s="189"/>
    </row>
    <row r="39" spans="1:11" s="9" customFormat="1" ht="13.5" thickBot="1">
      <c r="A39" s="82"/>
      <c r="B39" s="82"/>
      <c r="C39" s="67"/>
      <c r="D39" s="83"/>
      <c r="E39" s="84"/>
      <c r="F39" s="85"/>
      <c r="K39" s="3"/>
    </row>
    <row r="40" spans="1:11" s="9" customFormat="1" ht="13.5" thickTop="1">
      <c r="A40" s="82"/>
      <c r="B40" s="82"/>
      <c r="C40" s="86" t="s">
        <v>13</v>
      </c>
      <c r="D40" s="87"/>
      <c r="E40" s="88"/>
      <c r="F40" s="85"/>
      <c r="G40" s="118"/>
      <c r="H40" s="119"/>
      <c r="I40" s="120"/>
      <c r="J40" s="121"/>
      <c r="K40" s="3"/>
    </row>
    <row r="41" spans="1:11" s="9" customFormat="1" ht="12.75" customHeight="1">
      <c r="A41" s="82"/>
      <c r="B41" s="82"/>
      <c r="C41" s="89" t="s">
        <v>9</v>
      </c>
      <c r="D41" s="239">
        <f>SUM(K11:K37)</f>
        <v>0</v>
      </c>
      <c r="E41" s="240"/>
      <c r="F41" s="85"/>
      <c r="G41" s="111"/>
      <c r="H41" s="56"/>
      <c r="I41" s="56"/>
      <c r="J41" s="112"/>
      <c r="K41" s="3"/>
    </row>
    <row r="42" spans="1:11" s="9" customFormat="1" ht="12.75">
      <c r="A42" s="82" t="s">
        <v>31</v>
      </c>
      <c r="B42" s="82"/>
      <c r="C42" s="90" t="s">
        <v>40</v>
      </c>
      <c r="D42" s="246">
        <v>0</v>
      </c>
      <c r="E42" s="247"/>
      <c r="F42" s="85"/>
      <c r="G42" s="113"/>
      <c r="H42" s="114"/>
      <c r="I42" s="114"/>
      <c r="J42" s="115"/>
      <c r="K42" s="3"/>
    </row>
    <row r="43" spans="3:11" s="9" customFormat="1" ht="12.75">
      <c r="C43" s="91" t="s">
        <v>15</v>
      </c>
      <c r="D43" s="241">
        <f>D41-(D41*D42)</f>
        <v>0</v>
      </c>
      <c r="E43" s="242"/>
      <c r="F43" s="85"/>
      <c r="G43" s="113"/>
      <c r="H43" s="114"/>
      <c r="I43" s="56"/>
      <c r="J43" s="62"/>
      <c r="K43" s="3"/>
    </row>
    <row r="44" spans="1:11" s="9" customFormat="1" ht="12.75">
      <c r="A44" s="85"/>
      <c r="B44" s="85"/>
      <c r="C44" s="89" t="s">
        <v>10</v>
      </c>
      <c r="D44" s="239">
        <f>D43*0.23</f>
        <v>0</v>
      </c>
      <c r="E44" s="240"/>
      <c r="F44" s="85"/>
      <c r="G44" s="113"/>
      <c r="H44" s="114"/>
      <c r="I44" s="56"/>
      <c r="J44" s="62"/>
      <c r="K44" s="3"/>
    </row>
    <row r="45" spans="3:11" s="9" customFormat="1" ht="13.5" customHeight="1" thickBot="1">
      <c r="C45" s="92" t="s">
        <v>12</v>
      </c>
      <c r="D45" s="244">
        <f>D43+D44</f>
        <v>0</v>
      </c>
      <c r="E45" s="245"/>
      <c r="F45" s="85"/>
      <c r="G45" s="116"/>
      <c r="H45" s="117"/>
      <c r="I45" s="63"/>
      <c r="J45" s="64"/>
      <c r="K45" s="3"/>
    </row>
    <row r="46" spans="1:11" s="2" customFormat="1" ht="11.25" thickTop="1">
      <c r="A46" s="82"/>
      <c r="B46" s="82"/>
      <c r="C46" s="82"/>
      <c r="D46" s="82"/>
      <c r="E46" s="82"/>
      <c r="F46" s="82"/>
      <c r="G46" s="93"/>
      <c r="I46" s="93" t="s">
        <v>32</v>
      </c>
      <c r="J46" s="94"/>
      <c r="K46" s="1"/>
    </row>
    <row r="47" spans="1:11" s="2" customFormat="1" ht="10.5">
      <c r="A47" s="82"/>
      <c r="B47" s="82"/>
      <c r="C47" s="82"/>
      <c r="D47" s="82"/>
      <c r="E47" s="82"/>
      <c r="F47" s="82"/>
      <c r="G47" s="93"/>
      <c r="H47" s="93"/>
      <c r="I47" s="93"/>
      <c r="J47" s="94"/>
      <c r="K47" s="1"/>
    </row>
    <row r="48" spans="1:11" s="2" customFormat="1" ht="10.5">
      <c r="A48" s="82"/>
      <c r="B48" s="82"/>
      <c r="C48" s="82"/>
      <c r="D48" s="82"/>
      <c r="E48" s="82"/>
      <c r="F48" s="82"/>
      <c r="G48" s="93"/>
      <c r="H48" s="93"/>
      <c r="I48" s="93"/>
      <c r="J48" s="94"/>
      <c r="K48" s="1"/>
    </row>
    <row r="49" spans="1:11" s="2" customFormat="1" ht="10.5">
      <c r="A49" s="82"/>
      <c r="B49" s="82"/>
      <c r="C49" s="82"/>
      <c r="D49" s="82"/>
      <c r="E49" s="82"/>
      <c r="F49" s="82"/>
      <c r="G49" s="93"/>
      <c r="H49" s="93"/>
      <c r="I49" s="93"/>
      <c r="J49" s="94"/>
      <c r="K49" s="1"/>
    </row>
    <row r="50" spans="1:11" s="9" customFormat="1" ht="10.5" customHeight="1">
      <c r="A50" s="95" t="s">
        <v>30</v>
      </c>
      <c r="B50" s="95"/>
      <c r="C50" s="96"/>
      <c r="D50" s="96"/>
      <c r="E50" s="96"/>
      <c r="F50" s="96"/>
      <c r="G50" s="97"/>
      <c r="H50" s="93"/>
      <c r="I50" s="93"/>
      <c r="J50" s="98"/>
      <c r="K50" s="13"/>
    </row>
    <row r="51" spans="1:11" s="9" customFormat="1" ht="10.5" customHeight="1">
      <c r="A51" s="99" t="s">
        <v>110</v>
      </c>
      <c r="B51" s="99"/>
      <c r="C51" s="100"/>
      <c r="D51" s="85"/>
      <c r="E51" s="85"/>
      <c r="F51" s="85"/>
      <c r="G51" s="85"/>
      <c r="H51" s="85"/>
      <c r="I51" s="85"/>
      <c r="J51" s="98"/>
      <c r="K51" s="13"/>
    </row>
    <row r="52" spans="1:11" s="9" customFormat="1" ht="10.5" customHeight="1">
      <c r="A52" s="99" t="s">
        <v>111</v>
      </c>
      <c r="B52" s="99"/>
      <c r="C52" s="101"/>
      <c r="D52" s="85"/>
      <c r="E52" s="85"/>
      <c r="F52" s="80"/>
      <c r="G52" s="85"/>
      <c r="H52" s="85"/>
      <c r="I52" s="85"/>
      <c r="J52" s="98"/>
      <c r="K52" s="13"/>
    </row>
    <row r="53" spans="1:11" s="9" customFormat="1" ht="10.5" customHeight="1">
      <c r="A53" s="122" t="s">
        <v>112</v>
      </c>
      <c r="B53" s="122"/>
      <c r="C53" s="100"/>
      <c r="D53" s="85"/>
      <c r="E53" s="85"/>
      <c r="F53" s="85"/>
      <c r="G53" s="85"/>
      <c r="H53" s="85"/>
      <c r="I53" s="85"/>
      <c r="J53" s="98"/>
      <c r="K53" s="13"/>
    </row>
    <row r="54" spans="1:10" ht="10.5" customHeight="1">
      <c r="A54" s="99" t="s">
        <v>113</v>
      </c>
      <c r="B54" s="99"/>
      <c r="C54" s="100"/>
      <c r="D54" s="85"/>
      <c r="E54" s="85"/>
      <c r="F54" s="85"/>
      <c r="G54" s="80"/>
      <c r="H54" s="80"/>
      <c r="I54" s="80"/>
      <c r="J54" s="72"/>
    </row>
    <row r="55" spans="1:10" ht="10.5" customHeight="1">
      <c r="A55" s="99" t="s">
        <v>114</v>
      </c>
      <c r="B55" s="99"/>
      <c r="C55" s="102"/>
      <c r="D55" s="85"/>
      <c r="E55" s="85"/>
      <c r="F55" s="85"/>
      <c r="G55" s="80"/>
      <c r="H55" s="80"/>
      <c r="I55" s="80"/>
      <c r="J55" s="72"/>
    </row>
    <row r="56" spans="1:10" ht="10.5" customHeight="1">
      <c r="A56" s="99" t="s">
        <v>141</v>
      </c>
      <c r="B56" s="99"/>
      <c r="C56" s="102"/>
      <c r="D56" s="103"/>
      <c r="E56" s="80"/>
      <c r="F56" s="80"/>
      <c r="G56" s="80"/>
      <c r="H56" s="80"/>
      <c r="I56" s="80"/>
      <c r="J56" s="72"/>
    </row>
    <row r="57" spans="1:11" s="5" customFormat="1" ht="10.5" customHeight="1">
      <c r="A57" s="99" t="s">
        <v>115</v>
      </c>
      <c r="B57" s="99"/>
      <c r="C57" s="100"/>
      <c r="D57" s="103"/>
      <c r="E57" s="80"/>
      <c r="F57" s="80"/>
      <c r="G57" s="104"/>
      <c r="H57" s="104"/>
      <c r="I57" s="104"/>
      <c r="J57" s="105"/>
      <c r="K57" s="27"/>
    </row>
    <row r="58" spans="1:11" s="28" customFormat="1" ht="10.5" customHeight="1">
      <c r="A58" s="99" t="s">
        <v>116</v>
      </c>
      <c r="B58" s="99"/>
      <c r="C58" s="100"/>
      <c r="D58" s="103"/>
      <c r="E58" s="80"/>
      <c r="F58" s="80"/>
      <c r="G58" s="100"/>
      <c r="H58" s="106"/>
      <c r="I58" s="106"/>
      <c r="J58" s="106"/>
      <c r="K58" s="29"/>
    </row>
    <row r="59" spans="1:11" s="28" customFormat="1" ht="10.5" customHeight="1">
      <c r="A59" s="99"/>
      <c r="B59" s="99"/>
      <c r="C59" s="100"/>
      <c r="D59" s="103"/>
      <c r="E59" s="80"/>
      <c r="F59" s="80"/>
      <c r="G59" s="100"/>
      <c r="H59" s="106"/>
      <c r="I59" s="106"/>
      <c r="J59" s="106"/>
      <c r="K59" s="29"/>
    </row>
    <row r="60" spans="1:10" ht="10.5" customHeight="1">
      <c r="A60" s="107"/>
      <c r="B60" s="107"/>
      <c r="C60" s="107"/>
      <c r="D60" s="108"/>
      <c r="E60" s="107"/>
      <c r="F60" s="107"/>
      <c r="G60" s="107"/>
      <c r="H60" s="107"/>
      <c r="I60" s="107"/>
      <c r="J60" s="109"/>
    </row>
    <row r="61" spans="1:10" ht="12.75">
      <c r="A61" s="238" t="s">
        <v>33</v>
      </c>
      <c r="B61" s="238"/>
      <c r="C61" s="238"/>
      <c r="D61" s="238"/>
      <c r="E61" s="238"/>
      <c r="F61" s="238"/>
      <c r="G61" s="238"/>
      <c r="H61" s="238"/>
      <c r="I61" s="238"/>
      <c r="J61" s="238"/>
    </row>
    <row r="62" spans="1:10" ht="12.75">
      <c r="A62" s="238" t="s">
        <v>34</v>
      </c>
      <c r="B62" s="238"/>
      <c r="C62" s="238"/>
      <c r="D62" s="238"/>
      <c r="E62" s="238"/>
      <c r="F62" s="238"/>
      <c r="G62" s="238"/>
      <c r="H62" s="238"/>
      <c r="I62" s="238"/>
      <c r="J62" s="238"/>
    </row>
    <row r="64" spans="1:11" ht="75" customHeight="1">
      <c r="A64" s="249" t="s">
        <v>44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</row>
  </sheetData>
  <sheetProtection password="EF50" sheet="1"/>
  <mergeCells count="8">
    <mergeCell ref="A62:J62"/>
    <mergeCell ref="A64:K64"/>
    <mergeCell ref="D41:E41"/>
    <mergeCell ref="D42:E42"/>
    <mergeCell ref="D43:E43"/>
    <mergeCell ref="D44:E44"/>
    <mergeCell ref="D45:E45"/>
    <mergeCell ref="A61:J61"/>
  </mergeCells>
  <printOptions horizontalCentered="1"/>
  <pageMargins left="0.3937007874015748" right="0.3937007874015748" top="0.3937007874015748" bottom="0.15748031496062992" header="0.5118110236220472" footer="0.5118110236220472"/>
  <pageSetup fitToHeight="1" fitToWidth="1" horizontalDpi="600" verticalDpi="600" orientation="portrait" paperSize="9" scale="67" r:id="rId2"/>
  <ignoredErrors>
    <ignoredError sqref="D25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3.8515625" style="23" customWidth="1"/>
    <col min="2" max="2" width="15.28125" style="23" bestFit="1" customWidth="1"/>
    <col min="3" max="3" width="5.00390625" style="23" bestFit="1" customWidth="1"/>
    <col min="4" max="4" width="22.140625" style="23" bestFit="1" customWidth="1"/>
    <col min="5" max="5" width="9.00390625" style="23" bestFit="1" customWidth="1"/>
    <col min="6" max="6" width="14.140625" style="23" bestFit="1" customWidth="1"/>
    <col min="7" max="7" width="14.140625" style="61" bestFit="1" customWidth="1"/>
    <col min="8" max="8" width="14.140625" style="23" bestFit="1" customWidth="1"/>
    <col min="9" max="9" width="6.00390625" style="23" bestFit="1" customWidth="1"/>
    <col min="10" max="13" width="9.140625" style="23" customWidth="1"/>
    <col min="14" max="14" width="14.7109375" style="23" bestFit="1" customWidth="1"/>
    <col min="15" max="16384" width="9.140625" style="23" customWidth="1"/>
  </cols>
  <sheetData>
    <row r="1" spans="1:9" s="22" customFormat="1" ht="14.25" customHeight="1">
      <c r="A1" s="20" t="s">
        <v>20</v>
      </c>
      <c r="B1" s="21" t="s">
        <v>16</v>
      </c>
      <c r="C1" s="21" t="s">
        <v>21</v>
      </c>
      <c r="D1" s="21" t="s">
        <v>22</v>
      </c>
      <c r="E1" s="21" t="s">
        <v>18</v>
      </c>
      <c r="F1" s="21" t="s">
        <v>23</v>
      </c>
      <c r="G1" s="59" t="s">
        <v>24</v>
      </c>
      <c r="H1" s="21" t="s">
        <v>306</v>
      </c>
      <c r="I1" s="21" t="s">
        <v>25</v>
      </c>
    </row>
    <row r="2" spans="1:9" ht="12" customHeight="1">
      <c r="A2" s="23" t="str">
        <f>SUBSTITUTE('DACHY PŁASKIE'!C14,"_",'DACHY PŁASKIE'!$E$12,1)</f>
        <v>4432-000-000X-ABS075</v>
      </c>
      <c r="B2" s="24">
        <f>'DACHY PŁASKIE'!$H$4</f>
        <v>0</v>
      </c>
      <c r="C2" s="24">
        <f>'DACHY PŁASKIE'!$H$7</f>
        <v>0</v>
      </c>
      <c r="D2" s="24">
        <f>'DACHY PŁASKIE'!$H$5</f>
        <v>0</v>
      </c>
      <c r="E2" s="24" t="str">
        <f>'DACHY PŁASKIE'!$H$6</f>
        <v>SHO</v>
      </c>
      <c r="F2" s="24">
        <f>'DACHY PŁASKIE'!$C$3</f>
        <v>0</v>
      </c>
      <c r="G2" s="24" t="str">
        <f>'DACHY PŁASKIE'!$C$9</f>
        <v>2024-06-4</v>
      </c>
      <c r="H2" s="219" t="str">
        <f>'DACHY PŁASKIE'!$H$8</f>
        <v>PLN</v>
      </c>
      <c r="I2" s="24">
        <f>'DACHY PŁASKIE'!E14</f>
        <v>0</v>
      </c>
    </row>
    <row r="3" spans="1:9" ht="12" customHeight="1">
      <c r="A3" s="23" t="str">
        <f>SUBSTITUTE('DACHY PŁASKIE'!C15,"_",'DACHY PŁASKIE'!$E$12,1)</f>
        <v>4432-000-000X-APS075</v>
      </c>
      <c r="B3" s="24">
        <f>'DACHY PŁASKIE'!$H$4</f>
        <v>0</v>
      </c>
      <c r="C3" s="24">
        <f>'DACHY PŁASKIE'!$H$7</f>
        <v>0</v>
      </c>
      <c r="D3" s="24">
        <f>'DACHY PŁASKIE'!$H$5</f>
        <v>0</v>
      </c>
      <c r="E3" s="24" t="str">
        <f>'DACHY PŁASKIE'!$H$6</f>
        <v>SHO</v>
      </c>
      <c r="F3" s="24">
        <f>'DACHY PŁASKIE'!$C$3</f>
        <v>0</v>
      </c>
      <c r="G3" s="24" t="str">
        <f>'DACHY PŁASKIE'!$C$9</f>
        <v>2024-06-4</v>
      </c>
      <c r="H3" s="219" t="str">
        <f>'DACHY PŁASKIE'!$H$8</f>
        <v>PLN</v>
      </c>
      <c r="I3" s="24">
        <f>'DACHY PŁASKIE'!E15</f>
        <v>0</v>
      </c>
    </row>
    <row r="4" spans="1:9" ht="12">
      <c r="A4" s="23" t="str">
        <f>SUBSTITUTE('DACHY PŁASKIE'!C16,"_",'DACHY PŁASKIE'!$E$12,1)</f>
        <v>4432-000-000X-AES075</v>
      </c>
      <c r="B4" s="24">
        <f>'DACHY PŁASKIE'!$H$4</f>
        <v>0</v>
      </c>
      <c r="C4" s="24">
        <f>'DACHY PŁASKIE'!$H$7</f>
        <v>0</v>
      </c>
      <c r="D4" s="24">
        <f>'DACHY PŁASKIE'!$H$5</f>
        <v>0</v>
      </c>
      <c r="E4" s="24" t="str">
        <f>'DACHY PŁASKIE'!$H$6</f>
        <v>SHO</v>
      </c>
      <c r="F4" s="24">
        <f>'DACHY PŁASKIE'!$C$3</f>
        <v>0</v>
      </c>
      <c r="G4" s="24" t="str">
        <f>'DACHY PŁASKIE'!$C$9</f>
        <v>2024-06-4</v>
      </c>
      <c r="H4" s="219" t="str">
        <f>'DACHY PŁASKIE'!$H$8</f>
        <v>PLN</v>
      </c>
      <c r="I4" s="24">
        <f>'DACHY PŁASKIE'!E16</f>
        <v>0</v>
      </c>
    </row>
    <row r="5" spans="1:9" ht="12">
      <c r="A5" s="23" t="str">
        <f>SUBSTITUTE('DACHY PŁASKIE'!C17,"_",'DACHY PŁASKIE'!$E$12,1)</f>
        <v>4432-000-000X-ABS110</v>
      </c>
      <c r="B5" s="24">
        <f>'DACHY PŁASKIE'!$H$4</f>
        <v>0</v>
      </c>
      <c r="C5" s="24">
        <f>'DACHY PŁASKIE'!$H$7</f>
        <v>0</v>
      </c>
      <c r="D5" s="24">
        <f>'DACHY PŁASKIE'!$H$5</f>
        <v>0</v>
      </c>
      <c r="E5" s="24" t="str">
        <f>'DACHY PŁASKIE'!$H$6</f>
        <v>SHO</v>
      </c>
      <c r="F5" s="24">
        <f>'DACHY PŁASKIE'!$C$3</f>
        <v>0</v>
      </c>
      <c r="G5" s="24" t="str">
        <f>'DACHY PŁASKIE'!$C$9</f>
        <v>2024-06-4</v>
      </c>
      <c r="H5" s="219" t="str">
        <f>'DACHY PŁASKIE'!$H$8</f>
        <v>PLN</v>
      </c>
      <c r="I5" s="24">
        <f>'DACHY PŁASKIE'!E17</f>
        <v>0</v>
      </c>
    </row>
    <row r="6" spans="1:9" ht="12">
      <c r="A6" s="23" t="str">
        <f>SUBSTITUTE('DACHY PŁASKIE'!C18,"_",'DACHY PŁASKIE'!$E$12,1)</f>
        <v>4432-000-000X-APS110</v>
      </c>
      <c r="B6" s="24">
        <f>'DACHY PŁASKIE'!$H$4</f>
        <v>0</v>
      </c>
      <c r="C6" s="24">
        <f>'DACHY PŁASKIE'!$H$7</f>
        <v>0</v>
      </c>
      <c r="D6" s="24">
        <f>'DACHY PŁASKIE'!$H$5</f>
        <v>0</v>
      </c>
      <c r="E6" s="24" t="str">
        <f>'DACHY PŁASKIE'!$H$6</f>
        <v>SHO</v>
      </c>
      <c r="F6" s="24">
        <f>'DACHY PŁASKIE'!$C$3</f>
        <v>0</v>
      </c>
      <c r="G6" s="24" t="str">
        <f>'DACHY PŁASKIE'!$C$9</f>
        <v>2024-06-4</v>
      </c>
      <c r="H6" s="219" t="str">
        <f>'DACHY PŁASKIE'!$H$8</f>
        <v>PLN</v>
      </c>
      <c r="I6" s="24">
        <f>'DACHY PŁASKIE'!E18</f>
        <v>0</v>
      </c>
    </row>
    <row r="7" spans="1:9" ht="12">
      <c r="A7" s="23" t="str">
        <f>SUBSTITUTE('DACHY PŁASKIE'!C19,"_",'DACHY PŁASKIE'!$E$12,1)</f>
        <v>4432-000-000X-AES110</v>
      </c>
      <c r="B7" s="24">
        <f>'DACHY PŁASKIE'!$H$4</f>
        <v>0</v>
      </c>
      <c r="C7" s="24">
        <f>'DACHY PŁASKIE'!$H$7</f>
        <v>0</v>
      </c>
      <c r="D7" s="24">
        <f>'DACHY PŁASKIE'!$H$5</f>
        <v>0</v>
      </c>
      <c r="E7" s="24" t="str">
        <f>'DACHY PŁASKIE'!$H$6</f>
        <v>SHO</v>
      </c>
      <c r="F7" s="24">
        <f>'DACHY PŁASKIE'!$C$3</f>
        <v>0</v>
      </c>
      <c r="G7" s="24" t="str">
        <f>'DACHY PŁASKIE'!$C$9</f>
        <v>2024-06-4</v>
      </c>
      <c r="H7" s="219" t="str">
        <f>'DACHY PŁASKIE'!$H$8</f>
        <v>PLN</v>
      </c>
      <c r="I7" s="24">
        <f>'DACHY PŁASKIE'!E19</f>
        <v>0</v>
      </c>
    </row>
    <row r="8" spans="1:9" ht="12">
      <c r="A8" s="23" t="str">
        <f>SUBSTITUTE('DACHY PŁASKIE'!C20,"_",'DACHY PŁASKIE'!$E$12,1)</f>
        <v>4432-000-000X-PKO000</v>
      </c>
      <c r="B8" s="24">
        <f>'DACHY PŁASKIE'!$H$4</f>
        <v>0</v>
      </c>
      <c r="C8" s="24">
        <f>'DACHY PŁASKIE'!$H$7</f>
        <v>0</v>
      </c>
      <c r="D8" s="24">
        <f>'DACHY PŁASKIE'!$H$5</f>
        <v>0</v>
      </c>
      <c r="E8" s="24" t="str">
        <f>'DACHY PŁASKIE'!$H$6</f>
        <v>SHO</v>
      </c>
      <c r="F8" s="24">
        <f>'DACHY PŁASKIE'!$C$3</f>
        <v>0</v>
      </c>
      <c r="G8" s="24" t="str">
        <f>'DACHY PŁASKIE'!$C$9</f>
        <v>2024-06-4</v>
      </c>
      <c r="H8" s="219" t="str">
        <f>'DACHY PŁASKIE'!$H$8</f>
        <v>PLN</v>
      </c>
      <c r="I8" s="24">
        <f>'DACHY PŁASKIE'!E20</f>
        <v>0</v>
      </c>
    </row>
    <row r="9" spans="1:9" ht="12">
      <c r="A9" s="23" t="str">
        <f>SUBSTITUTE('DACHY PŁASKIE'!C21,"_",'DACHY PŁASKIE'!$E$12,1)</f>
        <v>4431-000-000X-AUK075</v>
      </c>
      <c r="B9" s="24">
        <f>'DACHY PŁASKIE'!$H$4</f>
        <v>0</v>
      </c>
      <c r="C9" s="24">
        <f>'DACHY PŁASKIE'!$H$7</f>
        <v>0</v>
      </c>
      <c r="D9" s="24">
        <f>'DACHY PŁASKIE'!$H$5</f>
        <v>0</v>
      </c>
      <c r="E9" s="24" t="str">
        <f>'DACHY PŁASKIE'!$H$6</f>
        <v>SHO</v>
      </c>
      <c r="F9" s="24">
        <f>'DACHY PŁASKIE'!$C$3</f>
        <v>0</v>
      </c>
      <c r="G9" s="24" t="str">
        <f>'DACHY PŁASKIE'!$C$9</f>
        <v>2024-06-4</v>
      </c>
      <c r="H9" s="219" t="str">
        <f>'DACHY PŁASKIE'!$H$8</f>
        <v>PLN</v>
      </c>
      <c r="I9" s="24">
        <f>'DACHY PŁASKIE'!E21</f>
        <v>0</v>
      </c>
    </row>
    <row r="10" spans="1:9" ht="12">
      <c r="A10" s="23" t="str">
        <f>SUBSTITUTE('DACHY PŁASKIE'!C22,"_",'DACHY PŁASKIE'!$E$12,1)</f>
        <v>4431-000-000X-AUK110</v>
      </c>
      <c r="B10" s="24">
        <f>'DACHY PŁASKIE'!$H$4</f>
        <v>0</v>
      </c>
      <c r="C10" s="24">
        <f>'DACHY PŁASKIE'!$H$7</f>
        <v>0</v>
      </c>
      <c r="D10" s="24">
        <f>'DACHY PŁASKIE'!$H$5</f>
        <v>0</v>
      </c>
      <c r="E10" s="24" t="str">
        <f>'DACHY PŁASKIE'!$H$6</f>
        <v>SHO</v>
      </c>
      <c r="F10" s="24">
        <f>'DACHY PŁASKIE'!$C$3</f>
        <v>0</v>
      </c>
      <c r="G10" s="24" t="str">
        <f>'DACHY PŁASKIE'!$C$9</f>
        <v>2024-06-4</v>
      </c>
      <c r="H10" s="219" t="str">
        <f>'DACHY PŁASKIE'!$H$8</f>
        <v>PLN</v>
      </c>
      <c r="I10" s="24">
        <f>'DACHY PŁASKIE'!E22</f>
        <v>0</v>
      </c>
    </row>
    <row r="11" spans="1:9" ht="12">
      <c r="A11" s="23" t="str">
        <f>SUBSTITUTE('DACHY PŁASKIE'!C25,"_",'DACHY PŁASKIE'!$E$12,1)</f>
        <v>4432-000-000X-DBP110</v>
      </c>
      <c r="B11" s="24">
        <f>'DACHY PŁASKIE'!$H$4</f>
        <v>0</v>
      </c>
      <c r="C11" s="24">
        <f>'DACHY PŁASKIE'!$H$7</f>
        <v>0</v>
      </c>
      <c r="D11" s="24">
        <f>'DACHY PŁASKIE'!$H$5</f>
        <v>0</v>
      </c>
      <c r="E11" s="24" t="str">
        <f>'DACHY PŁASKIE'!$H$6</f>
        <v>SHO</v>
      </c>
      <c r="F11" s="24">
        <f>'DACHY PŁASKIE'!$C$3</f>
        <v>0</v>
      </c>
      <c r="G11" s="24" t="str">
        <f>'DACHY PŁASKIE'!$C$9</f>
        <v>2024-06-4</v>
      </c>
      <c r="H11" s="219" t="str">
        <f>'DACHY PŁASKIE'!$H$8</f>
        <v>PLN</v>
      </c>
      <c r="I11" s="24">
        <f>'DACHY PŁASKIE'!E25</f>
        <v>0</v>
      </c>
    </row>
    <row r="12" spans="1:9" ht="12">
      <c r="A12" s="23" t="str">
        <f>SUBSTITUTE('DACHY PŁASKIE'!C26,"_",'DACHY PŁASKIE'!$E$12,1)</f>
        <v>4432-000-000X-DPP110</v>
      </c>
      <c r="B12" s="24">
        <f>'DACHY PŁASKIE'!$H$4</f>
        <v>0</v>
      </c>
      <c r="C12" s="24">
        <f>'DACHY PŁASKIE'!$H$7</f>
        <v>0</v>
      </c>
      <c r="D12" s="24">
        <f>'DACHY PŁASKIE'!$H$5</f>
        <v>0</v>
      </c>
      <c r="E12" s="24" t="str">
        <f>'DACHY PŁASKIE'!$H$6</f>
        <v>SHO</v>
      </c>
      <c r="F12" s="24">
        <f>'DACHY PŁASKIE'!$C$3</f>
        <v>0</v>
      </c>
      <c r="G12" s="24" t="str">
        <f>'DACHY PŁASKIE'!$C$9</f>
        <v>2024-06-4</v>
      </c>
      <c r="H12" s="219" t="str">
        <f>'DACHY PŁASKIE'!$H$8</f>
        <v>PLN</v>
      </c>
      <c r="I12" s="24">
        <f>'DACHY PŁASKIE'!E26</f>
        <v>0</v>
      </c>
    </row>
    <row r="13" spans="1:9" ht="12">
      <c r="A13" s="23" t="str">
        <f>SUBSTITUTE('DACHY PŁASKIE'!C27,"_",'DACHY PŁASKIE'!$E$12,1)</f>
        <v>4432-000-000X-DEP110</v>
      </c>
      <c r="B13" s="24">
        <f>'DACHY PŁASKIE'!$H$4</f>
        <v>0</v>
      </c>
      <c r="C13" s="24">
        <f>'DACHY PŁASKIE'!$H$7</f>
        <v>0</v>
      </c>
      <c r="D13" s="24">
        <f>'DACHY PŁASKIE'!$H$5</f>
        <v>0</v>
      </c>
      <c r="E13" s="24" t="str">
        <f>'DACHY PŁASKIE'!$H$6</f>
        <v>SHO</v>
      </c>
      <c r="F13" s="24">
        <f>'DACHY PŁASKIE'!$C$3</f>
        <v>0</v>
      </c>
      <c r="G13" s="24" t="str">
        <f>'DACHY PŁASKIE'!$C$9</f>
        <v>2024-06-4</v>
      </c>
      <c r="H13" s="219" t="str">
        <f>'DACHY PŁASKIE'!$H$8</f>
        <v>PLN</v>
      </c>
      <c r="I13" s="24">
        <f>'DACHY PŁASKIE'!E27</f>
        <v>0</v>
      </c>
    </row>
    <row r="14" spans="1:9" ht="12">
      <c r="A14" s="23" t="str">
        <f>SUBSTITUTE('DACHY PŁASKIE'!C37,"_",'DACHY PŁASKIE'!$E$12,1)</f>
        <v>4432-000-000X-DBS110</v>
      </c>
      <c r="B14" s="24">
        <f>'DACHY PŁASKIE'!$H$4</f>
        <v>0</v>
      </c>
      <c r="C14" s="24">
        <f>'DACHY PŁASKIE'!$H$7</f>
        <v>0</v>
      </c>
      <c r="D14" s="24">
        <f>'DACHY PŁASKIE'!$H$5</f>
        <v>0</v>
      </c>
      <c r="E14" s="24" t="str">
        <f>'DACHY PŁASKIE'!$H$6</f>
        <v>SHO</v>
      </c>
      <c r="F14" s="24">
        <f>'DACHY PŁASKIE'!$C$3</f>
        <v>0</v>
      </c>
      <c r="G14" s="24" t="str">
        <f>'DACHY PŁASKIE'!$C$9</f>
        <v>2024-06-4</v>
      </c>
      <c r="H14" s="219" t="str">
        <f>'DACHY PŁASKIE'!$H$8</f>
        <v>PLN</v>
      </c>
      <c r="I14" s="24">
        <f>'DACHY PŁASKIE'!E37</f>
        <v>0</v>
      </c>
    </row>
    <row r="15" spans="1:9" ht="12">
      <c r="A15" s="23" t="str">
        <f>SUBSTITUTE('DACHY PŁASKIE'!C38,"_",'DACHY PŁASKIE'!$E$12,1)</f>
        <v>4432-000-000X-DPS110</v>
      </c>
      <c r="B15" s="24">
        <f>'DACHY PŁASKIE'!$H$4</f>
        <v>0</v>
      </c>
      <c r="C15" s="24">
        <f>'DACHY PŁASKIE'!$H$7</f>
        <v>0</v>
      </c>
      <c r="D15" s="24">
        <f>'DACHY PŁASKIE'!$H$5</f>
        <v>0</v>
      </c>
      <c r="E15" s="24" t="str">
        <f>'DACHY PŁASKIE'!$H$6</f>
        <v>SHO</v>
      </c>
      <c r="F15" s="24">
        <f>'DACHY PŁASKIE'!$C$3</f>
        <v>0</v>
      </c>
      <c r="G15" s="24" t="str">
        <f>'DACHY PŁASKIE'!$C$9</f>
        <v>2024-06-4</v>
      </c>
      <c r="H15" s="219" t="str">
        <f>'DACHY PŁASKIE'!$H$8</f>
        <v>PLN</v>
      </c>
      <c r="I15" s="24">
        <f>'DACHY PŁASKIE'!E38</f>
        <v>0</v>
      </c>
    </row>
    <row r="16" spans="1:9" ht="12">
      <c r="A16" s="23" t="str">
        <f>SUBSTITUTE('DACHY PŁASKIE'!C39,"_",'DACHY PŁASKIE'!$E$12,1)</f>
        <v>4432-000-000X-DES110</v>
      </c>
      <c r="B16" s="24">
        <f>'DACHY PŁASKIE'!$H$4</f>
        <v>0</v>
      </c>
      <c r="C16" s="24">
        <f>'DACHY PŁASKIE'!$H$7</f>
        <v>0</v>
      </c>
      <c r="D16" s="24">
        <f>'DACHY PŁASKIE'!$H$5</f>
        <v>0</v>
      </c>
      <c r="E16" s="24" t="str">
        <f>'DACHY PŁASKIE'!$H$6</f>
        <v>SHO</v>
      </c>
      <c r="F16" s="24">
        <f>'DACHY PŁASKIE'!$C$3</f>
        <v>0</v>
      </c>
      <c r="G16" s="24" t="str">
        <f>'DACHY PŁASKIE'!$C$9</f>
        <v>2024-06-4</v>
      </c>
      <c r="H16" s="219" t="str">
        <f>'DACHY PŁASKIE'!$H$8</f>
        <v>PLN</v>
      </c>
      <c r="I16" s="24">
        <f>'DACHY PŁASKIE'!E39</f>
        <v>0</v>
      </c>
    </row>
    <row r="17" spans="1:9" ht="12">
      <c r="A17" s="23" t="str">
        <f>SUBSTITUTE('DACHY PŁASKIE'!C41,"_",'DACHY PŁASKIE'!$E$12,1)</f>
        <v>4432-000-000X-DKO110</v>
      </c>
      <c r="B17" s="24">
        <f>'DACHY PŁASKIE'!$H$4</f>
        <v>0</v>
      </c>
      <c r="C17" s="24">
        <f>'DACHY PŁASKIE'!$H$7</f>
        <v>0</v>
      </c>
      <c r="D17" s="24">
        <f>'DACHY PŁASKIE'!$H$5</f>
        <v>0</v>
      </c>
      <c r="E17" s="24" t="str">
        <f>'DACHY PŁASKIE'!$H$6</f>
        <v>SHO</v>
      </c>
      <c r="F17" s="24">
        <f>'DACHY PŁASKIE'!$C$3</f>
        <v>0</v>
      </c>
      <c r="G17" s="24" t="str">
        <f>'DACHY PŁASKIE'!$C$9</f>
        <v>2024-06-4</v>
      </c>
      <c r="H17" s="219" t="str">
        <f>'DACHY PŁASKIE'!$H$8</f>
        <v>PLN</v>
      </c>
      <c r="I17" s="24">
        <f>'DACHY PŁASKIE'!E41</f>
        <v>0</v>
      </c>
    </row>
    <row r="18" spans="1:9" ht="12">
      <c r="A18" s="23" t="str">
        <f>SUBSTITUTE('DACHY PŁASKIE'!C42,"_",'DACHY PŁASKIE'!$E$12,1)</f>
        <v>4432-000-000X-DKO160</v>
      </c>
      <c r="B18" s="24">
        <f>'DACHY PŁASKIE'!$H$4</f>
        <v>0</v>
      </c>
      <c r="C18" s="24">
        <f>'DACHY PŁASKIE'!$H$7</f>
        <v>0</v>
      </c>
      <c r="D18" s="24">
        <f>'DACHY PŁASKIE'!$H$5</f>
        <v>0</v>
      </c>
      <c r="E18" s="24" t="str">
        <f>'DACHY PŁASKIE'!$H$6</f>
        <v>SHO</v>
      </c>
      <c r="F18" s="24">
        <f>'DACHY PŁASKIE'!$C$3</f>
        <v>0</v>
      </c>
      <c r="G18" s="24" t="str">
        <f>'DACHY PŁASKIE'!$C$9</f>
        <v>2024-06-4</v>
      </c>
      <c r="H18" s="219" t="str">
        <f>'DACHY PŁASKIE'!$H$8</f>
        <v>PLN</v>
      </c>
      <c r="I18" s="24">
        <f>'DACHY PŁASKIE'!E42</f>
        <v>0</v>
      </c>
    </row>
    <row r="19" spans="1:9" ht="12">
      <c r="A19" s="23" t="str">
        <f>SUBSTITUTE('DACHY PŁASKIE'!C43,"_",'DACHY PŁASKIE'!$E$12,1)</f>
        <v>4432-110-000X-DBN125</v>
      </c>
      <c r="B19" s="24">
        <f>'DACHY PŁASKIE'!$H$4</f>
        <v>0</v>
      </c>
      <c r="C19" s="24">
        <f>'DACHY PŁASKIE'!$H$7</f>
        <v>0</v>
      </c>
      <c r="D19" s="24">
        <f>'DACHY PŁASKIE'!$H$5</f>
        <v>0</v>
      </c>
      <c r="E19" s="24" t="str">
        <f>'DACHY PŁASKIE'!$H$6</f>
        <v>SHO</v>
      </c>
      <c r="F19" s="24">
        <f>'DACHY PŁASKIE'!$C$3</f>
        <v>0</v>
      </c>
      <c r="G19" s="24" t="str">
        <f>'DACHY PŁASKIE'!$C$9</f>
        <v>2024-06-4</v>
      </c>
      <c r="H19" s="219" t="str">
        <f>'DACHY PŁASKIE'!$H$8</f>
        <v>PLN</v>
      </c>
      <c r="I19" s="24">
        <f>'DACHY PŁASKIE'!E43</f>
        <v>0</v>
      </c>
    </row>
    <row r="20" spans="1:9" ht="12">
      <c r="A20" s="23" t="str">
        <f>SUBSTITUTE('DACHY PŁASKIE'!C44,"_",'DACHY PŁASKIE'!$E$12,1)</f>
        <v>4432-110-000X-DPN125</v>
      </c>
      <c r="B20" s="24">
        <f>'DACHY PŁASKIE'!$H$4</f>
        <v>0</v>
      </c>
      <c r="C20" s="24">
        <f>'DACHY PŁASKIE'!$H$7</f>
        <v>0</v>
      </c>
      <c r="D20" s="24">
        <f>'DACHY PŁASKIE'!$H$5</f>
        <v>0</v>
      </c>
      <c r="E20" s="24" t="str">
        <f>'DACHY PŁASKIE'!$H$6</f>
        <v>SHO</v>
      </c>
      <c r="F20" s="24">
        <f>'DACHY PŁASKIE'!$C$3</f>
        <v>0</v>
      </c>
      <c r="G20" s="24" t="str">
        <f>'DACHY PŁASKIE'!$C$9</f>
        <v>2024-06-4</v>
      </c>
      <c r="H20" s="219" t="str">
        <f>'DACHY PŁASKIE'!$H$8</f>
        <v>PLN</v>
      </c>
      <c r="I20" s="24">
        <f>'DACHY PŁASKIE'!E44</f>
        <v>0</v>
      </c>
    </row>
    <row r="21" spans="1:9" ht="12">
      <c r="A21" s="23" t="str">
        <f>SUBSTITUTE('DACHY PŁASKIE'!C45,"_",'DACHY PŁASKIE'!$E$12,1)</f>
        <v>4432-110-000X-DEN125</v>
      </c>
      <c r="B21" s="24">
        <f>'DACHY PŁASKIE'!$H$4</f>
        <v>0</v>
      </c>
      <c r="C21" s="24">
        <f>'DACHY PŁASKIE'!$H$7</f>
        <v>0</v>
      </c>
      <c r="D21" s="24">
        <f>'DACHY PŁASKIE'!$H$5</f>
        <v>0</v>
      </c>
      <c r="E21" s="24" t="str">
        <f>'DACHY PŁASKIE'!$H$6</f>
        <v>SHO</v>
      </c>
      <c r="F21" s="24">
        <f>'DACHY PŁASKIE'!$C$3</f>
        <v>0</v>
      </c>
      <c r="G21" s="24" t="str">
        <f>'DACHY PŁASKIE'!$C$9</f>
        <v>2024-06-4</v>
      </c>
      <c r="H21" s="219" t="str">
        <f>'DACHY PŁASKIE'!$H$8</f>
        <v>PLN</v>
      </c>
      <c r="I21" s="24">
        <f>'DACHY PŁASKIE'!E45</f>
        <v>0</v>
      </c>
    </row>
    <row r="22" spans="1:9" ht="12">
      <c r="A22" s="23" t="str">
        <f>SUBSTITUTE('DACHY PŁASKIE'!C46,"_",'DACHY PŁASKIE'!$E$12,1)</f>
        <v>4432-160-000X-DBN200</v>
      </c>
      <c r="B22" s="24">
        <f>'DACHY PŁASKIE'!$H$4</f>
        <v>0</v>
      </c>
      <c r="C22" s="24">
        <f>'DACHY PŁASKIE'!$H$7</f>
        <v>0</v>
      </c>
      <c r="D22" s="24">
        <f>'DACHY PŁASKIE'!$H$5</f>
        <v>0</v>
      </c>
      <c r="E22" s="24" t="str">
        <f>'DACHY PŁASKIE'!$H$6</f>
        <v>SHO</v>
      </c>
      <c r="F22" s="24">
        <f>'DACHY PŁASKIE'!$C$3</f>
        <v>0</v>
      </c>
      <c r="G22" s="24" t="str">
        <f>'DACHY PŁASKIE'!$C$9</f>
        <v>2024-06-4</v>
      </c>
      <c r="H22" s="219" t="str">
        <f>'DACHY PŁASKIE'!$H$8</f>
        <v>PLN</v>
      </c>
      <c r="I22" s="24">
        <f>'DACHY PŁASKIE'!E46</f>
        <v>0</v>
      </c>
    </row>
    <row r="23" spans="1:9" ht="12">
      <c r="A23" s="23" t="str">
        <f>SUBSTITUTE('DACHY PŁASKIE'!C47,"_",'DACHY PŁASKIE'!$E$12,1)</f>
        <v>4432-160-000X-DPN200</v>
      </c>
      <c r="B23" s="24">
        <f>'DACHY PŁASKIE'!$H$4</f>
        <v>0</v>
      </c>
      <c r="C23" s="24">
        <f>'DACHY PŁASKIE'!$H$7</f>
        <v>0</v>
      </c>
      <c r="D23" s="24">
        <f>'DACHY PŁASKIE'!$H$5</f>
        <v>0</v>
      </c>
      <c r="E23" s="24" t="str">
        <f>'DACHY PŁASKIE'!$H$6</f>
        <v>SHO</v>
      </c>
      <c r="F23" s="24">
        <f>'DACHY PŁASKIE'!$C$3</f>
        <v>0</v>
      </c>
      <c r="G23" s="24" t="str">
        <f>'DACHY PŁASKIE'!$C$9</f>
        <v>2024-06-4</v>
      </c>
      <c r="H23" s="219" t="str">
        <f>'DACHY PŁASKIE'!$H$8</f>
        <v>PLN</v>
      </c>
      <c r="I23" s="24">
        <f>'DACHY PŁASKIE'!E47</f>
        <v>0</v>
      </c>
    </row>
    <row r="24" spans="1:9" ht="12">
      <c r="A24" s="23" t="str">
        <f>SUBSTITUTE('DACHY PŁASKIE'!C48,"_",'DACHY PŁASKIE'!$E$12,1)</f>
        <v>4432-160-000X-DEN200</v>
      </c>
      <c r="B24" s="24">
        <f>'DACHY PŁASKIE'!$H$4</f>
        <v>0</v>
      </c>
      <c r="C24" s="24">
        <f>'DACHY PŁASKIE'!$H$7</f>
        <v>0</v>
      </c>
      <c r="D24" s="24">
        <f>'DACHY PŁASKIE'!$H$5</f>
        <v>0</v>
      </c>
      <c r="E24" s="24" t="str">
        <f>'DACHY PŁASKIE'!$H$6</f>
        <v>SHO</v>
      </c>
      <c r="F24" s="24">
        <f>'DACHY PŁASKIE'!$C$3</f>
        <v>0</v>
      </c>
      <c r="G24" s="24" t="str">
        <f>'DACHY PŁASKIE'!$C$9</f>
        <v>2024-06-4</v>
      </c>
      <c r="H24" s="219" t="str">
        <f>'DACHY PŁASKIE'!$H$8</f>
        <v>PLN</v>
      </c>
      <c r="I24" s="24">
        <f>'DACHY PŁASKIE'!E48</f>
        <v>0</v>
      </c>
    </row>
    <row r="25" spans="1:9" ht="12">
      <c r="A25" s="23" t="str">
        <f>SUBSTITUTE('DACHY PŁASKIE'!C28,"_",'DACHY PŁASKIE'!$E$12,1)</f>
        <v>4432-000-000X-DBP125</v>
      </c>
      <c r="B25" s="24">
        <f>'DACHY PŁASKIE'!$H$4</f>
        <v>0</v>
      </c>
      <c r="C25" s="24">
        <f>'DACHY PŁASKIE'!$H$7</f>
        <v>0</v>
      </c>
      <c r="D25" s="24">
        <f>'DACHY PŁASKIE'!$H$5</f>
        <v>0</v>
      </c>
      <c r="E25" s="24" t="str">
        <f>'DACHY PŁASKIE'!$H$6</f>
        <v>SHO</v>
      </c>
      <c r="F25" s="24">
        <f>'DACHY PŁASKIE'!$C$3</f>
        <v>0</v>
      </c>
      <c r="G25" s="24" t="str">
        <f>'DACHY PŁASKIE'!$C$9</f>
        <v>2024-06-4</v>
      </c>
      <c r="H25" s="219" t="str">
        <f>'DACHY PŁASKIE'!$H$8</f>
        <v>PLN</v>
      </c>
      <c r="I25" s="24">
        <f>'DACHY PŁASKIE'!E28</f>
        <v>0</v>
      </c>
    </row>
    <row r="26" spans="1:9" ht="12">
      <c r="A26" s="23" t="str">
        <f>SUBSTITUTE('DACHY PŁASKIE'!C29,"_",'DACHY PŁASKIE'!$E$12,1)</f>
        <v>4432-000-000X-DPP125</v>
      </c>
      <c r="B26" s="24">
        <f>'DACHY PŁASKIE'!$H$4</f>
        <v>0</v>
      </c>
      <c r="C26" s="24">
        <f>'DACHY PŁASKIE'!$H$7</f>
        <v>0</v>
      </c>
      <c r="D26" s="24">
        <f>'DACHY PŁASKIE'!$H$5</f>
        <v>0</v>
      </c>
      <c r="E26" s="24" t="str">
        <f>'DACHY PŁASKIE'!$H$6</f>
        <v>SHO</v>
      </c>
      <c r="F26" s="24">
        <f>'DACHY PŁASKIE'!$C$3</f>
        <v>0</v>
      </c>
      <c r="G26" s="24" t="str">
        <f>'DACHY PŁASKIE'!$C$9</f>
        <v>2024-06-4</v>
      </c>
      <c r="H26" s="219" t="str">
        <f>'DACHY PŁASKIE'!$H$8</f>
        <v>PLN</v>
      </c>
      <c r="I26" s="24">
        <f>'DACHY PŁASKIE'!E29</f>
        <v>0</v>
      </c>
    </row>
    <row r="27" spans="1:9" ht="12">
      <c r="A27" s="23" t="str">
        <f>SUBSTITUTE('DACHY PŁASKIE'!C30,"_",'DACHY PŁASKIE'!$E$12,1)</f>
        <v>4432-000-000X-DEP125</v>
      </c>
      <c r="B27" s="24">
        <f>'DACHY PŁASKIE'!$H$4</f>
        <v>0</v>
      </c>
      <c r="C27" s="24">
        <f>'DACHY PŁASKIE'!$H$7</f>
        <v>0</v>
      </c>
      <c r="D27" s="24">
        <f>'DACHY PŁASKIE'!$H$5</f>
        <v>0</v>
      </c>
      <c r="E27" s="24" t="str">
        <f>'DACHY PŁASKIE'!$H$6</f>
        <v>SHO</v>
      </c>
      <c r="F27" s="24">
        <f>'DACHY PŁASKIE'!$C$3</f>
        <v>0</v>
      </c>
      <c r="G27" s="24" t="str">
        <f>'DACHY PŁASKIE'!$C$9</f>
        <v>2024-06-4</v>
      </c>
      <c r="H27" s="219" t="str">
        <f>'DACHY PŁASKIE'!$H$8</f>
        <v>PLN</v>
      </c>
      <c r="I27" s="24">
        <f>'DACHY PŁASKIE'!E30</f>
        <v>0</v>
      </c>
    </row>
    <row r="28" spans="1:9" ht="12">
      <c r="A28" s="23" t="str">
        <f>SUBSTITUTE('DACHY PŁASKIE'!C31,"_",'DACHY PŁASKIE'!$E$12,1)</f>
        <v>4432-000-000X-DBP160</v>
      </c>
      <c r="B28" s="24">
        <f>'DACHY PŁASKIE'!$H$4</f>
        <v>0</v>
      </c>
      <c r="C28" s="24">
        <f>'DACHY PŁASKIE'!$H$7</f>
        <v>0</v>
      </c>
      <c r="D28" s="24">
        <f>'DACHY PŁASKIE'!$H$5</f>
        <v>0</v>
      </c>
      <c r="E28" s="24" t="str">
        <f>'DACHY PŁASKIE'!$H$6</f>
        <v>SHO</v>
      </c>
      <c r="F28" s="24">
        <f>'DACHY PŁASKIE'!$C$3</f>
        <v>0</v>
      </c>
      <c r="G28" s="24" t="str">
        <f>'DACHY PŁASKIE'!$C$9</f>
        <v>2024-06-4</v>
      </c>
      <c r="H28" s="219" t="str">
        <f>'DACHY PŁASKIE'!$H$8</f>
        <v>PLN</v>
      </c>
      <c r="I28" s="24">
        <f>'DACHY PŁASKIE'!E31</f>
        <v>0</v>
      </c>
    </row>
    <row r="29" spans="1:9" ht="12">
      <c r="A29" s="23" t="str">
        <f>SUBSTITUTE('DACHY PŁASKIE'!C32,"_",'DACHY PŁASKIE'!$E$12,1)</f>
        <v>4432-000-000X-DPP160</v>
      </c>
      <c r="B29" s="24">
        <f>'DACHY PŁASKIE'!$H$4</f>
        <v>0</v>
      </c>
      <c r="C29" s="24">
        <f>'DACHY PŁASKIE'!$H$7</f>
        <v>0</v>
      </c>
      <c r="D29" s="24">
        <f>'DACHY PŁASKIE'!$H$5</f>
        <v>0</v>
      </c>
      <c r="E29" s="24" t="str">
        <f>'DACHY PŁASKIE'!$H$6</f>
        <v>SHO</v>
      </c>
      <c r="F29" s="24">
        <f>'DACHY PŁASKIE'!$C$3</f>
        <v>0</v>
      </c>
      <c r="G29" s="24" t="str">
        <f>'DACHY PŁASKIE'!$C$9</f>
        <v>2024-06-4</v>
      </c>
      <c r="H29" s="219" t="str">
        <f>'DACHY PŁASKIE'!$H$8</f>
        <v>PLN</v>
      </c>
      <c r="I29" s="24">
        <f>'DACHY PŁASKIE'!E32</f>
        <v>0</v>
      </c>
    </row>
    <row r="30" spans="1:9" ht="12">
      <c r="A30" s="23" t="str">
        <f>SUBSTITUTE('DACHY PŁASKIE'!C33,"_",'DACHY PŁASKIE'!$E$12,1)</f>
        <v>4432-000-000X-DEP160</v>
      </c>
      <c r="B30" s="24">
        <f>'DACHY PŁASKIE'!$H$4</f>
        <v>0</v>
      </c>
      <c r="C30" s="24">
        <f>'DACHY PŁASKIE'!$H$7</f>
        <v>0</v>
      </c>
      <c r="D30" s="24">
        <f>'DACHY PŁASKIE'!$H$5</f>
        <v>0</v>
      </c>
      <c r="E30" s="24" t="str">
        <f>'DACHY PŁASKIE'!$H$6</f>
        <v>SHO</v>
      </c>
      <c r="F30" s="24">
        <f>'DACHY PŁASKIE'!$C$3</f>
        <v>0</v>
      </c>
      <c r="G30" s="24" t="str">
        <f>'DACHY PŁASKIE'!$C$9</f>
        <v>2024-06-4</v>
      </c>
      <c r="H30" s="219" t="str">
        <f>'DACHY PŁASKIE'!$H$8</f>
        <v>PLN</v>
      </c>
      <c r="I30" s="24">
        <f>'DACHY PŁASKIE'!E33</f>
        <v>0</v>
      </c>
    </row>
    <row r="31" spans="1:9" ht="12">
      <c r="A31" s="23" t="str">
        <f>SUBSTITUTE('DACHY PŁASKIE'!C34,"_",'DACHY PŁASKIE'!$E$12,1)</f>
        <v>4432-000-000X-DBP200</v>
      </c>
      <c r="B31" s="24">
        <f>'DACHY PŁASKIE'!$H$4</f>
        <v>0</v>
      </c>
      <c r="C31" s="24">
        <f>'DACHY PŁASKIE'!$H$7</f>
        <v>0</v>
      </c>
      <c r="D31" s="24">
        <f>'DACHY PŁASKIE'!$H$5</f>
        <v>0</v>
      </c>
      <c r="E31" s="24" t="str">
        <f>'DACHY PŁASKIE'!$H$6</f>
        <v>SHO</v>
      </c>
      <c r="F31" s="24">
        <f>'DACHY PŁASKIE'!$C$3</f>
        <v>0</v>
      </c>
      <c r="G31" s="24" t="str">
        <f>'DACHY PŁASKIE'!$C$9</f>
        <v>2024-06-4</v>
      </c>
      <c r="H31" s="219" t="str">
        <f>'DACHY PŁASKIE'!$H$8</f>
        <v>PLN</v>
      </c>
      <c r="I31" s="24">
        <f>'DACHY PŁASKIE'!E34</f>
        <v>0</v>
      </c>
    </row>
    <row r="32" spans="1:9" ht="12">
      <c r="A32" s="23" t="str">
        <f>SUBSTITUTE('DACHY PŁASKIE'!C35,"_",'DACHY PŁASKIE'!$E$12,1)</f>
        <v>4432-000-000X-DPP200</v>
      </c>
      <c r="B32" s="24">
        <f>'DACHY PŁASKIE'!$H$4</f>
        <v>0</v>
      </c>
      <c r="C32" s="24">
        <f>'DACHY PŁASKIE'!$H$7</f>
        <v>0</v>
      </c>
      <c r="D32" s="24">
        <f>'DACHY PŁASKIE'!$H$5</f>
        <v>0</v>
      </c>
      <c r="E32" s="24" t="str">
        <f>'DACHY PŁASKIE'!$H$6</f>
        <v>SHO</v>
      </c>
      <c r="F32" s="24">
        <f>'DACHY PŁASKIE'!$C$3</f>
        <v>0</v>
      </c>
      <c r="G32" s="24" t="str">
        <f>'DACHY PŁASKIE'!$C$9</f>
        <v>2024-06-4</v>
      </c>
      <c r="H32" s="219" t="str">
        <f>'DACHY PŁASKIE'!$H$8</f>
        <v>PLN</v>
      </c>
      <c r="I32" s="24">
        <f>'DACHY PŁASKIE'!E35</f>
        <v>0</v>
      </c>
    </row>
    <row r="33" spans="1:9" ht="12">
      <c r="A33" s="23" t="str">
        <f>SUBSTITUTE('DACHY PŁASKIE'!C36,"_",'DACHY PŁASKIE'!$E$12,1)</f>
        <v>4432-000-000X-DEP200</v>
      </c>
      <c r="B33" s="24">
        <f>'DACHY PŁASKIE'!$H$4</f>
        <v>0</v>
      </c>
      <c r="C33" s="24">
        <f>'DACHY PŁASKIE'!$H$7</f>
        <v>0</v>
      </c>
      <c r="D33" s="24">
        <f>'DACHY PŁASKIE'!$H$5</f>
        <v>0</v>
      </c>
      <c r="E33" s="24" t="str">
        <f>'DACHY PŁASKIE'!$H$6</f>
        <v>SHO</v>
      </c>
      <c r="F33" s="24">
        <f>'DACHY PŁASKIE'!$C$3</f>
        <v>0</v>
      </c>
      <c r="G33" s="24" t="str">
        <f>'DACHY PŁASKIE'!$C$9</f>
        <v>2024-06-4</v>
      </c>
      <c r="H33" s="219" t="str">
        <f>'DACHY PŁASKIE'!$H$8</f>
        <v>PLN</v>
      </c>
      <c r="I33" s="24">
        <f>'DACHY PŁASKIE'!E36</f>
        <v>0</v>
      </c>
    </row>
    <row r="34" spans="1:9" ht="12">
      <c r="A34" s="23" t="str">
        <f>SUBSTITUTE('DACHY PŁASKIE'!C54,"_",'DACHY PŁASKIE'!$E$12,1)</f>
        <v>4432-000-000X-BBP075</v>
      </c>
      <c r="B34" s="24">
        <f>'DACHY PŁASKIE'!$H$4</f>
        <v>0</v>
      </c>
      <c r="C34" s="24">
        <f>'DACHY PŁASKIE'!$H$7</f>
        <v>0</v>
      </c>
      <c r="D34" s="24">
        <f>'DACHY PŁASKIE'!$H$5</f>
        <v>0</v>
      </c>
      <c r="E34" s="24" t="str">
        <f>'DACHY PŁASKIE'!$H$6</f>
        <v>SHO</v>
      </c>
      <c r="F34" s="24">
        <f>'DACHY PŁASKIE'!$C$3</f>
        <v>0</v>
      </c>
      <c r="G34" s="24" t="str">
        <f>'DACHY PŁASKIE'!$C$9</f>
        <v>2024-06-4</v>
      </c>
      <c r="H34" s="219" t="str">
        <f>'DACHY PŁASKIE'!$H$8</f>
        <v>PLN</v>
      </c>
      <c r="I34" s="24">
        <f>'DACHY PŁASKIE'!E54</f>
        <v>0</v>
      </c>
    </row>
    <row r="35" spans="1:9" ht="12">
      <c r="A35" s="23" t="str">
        <f>SUBSTITUTE('DACHY PŁASKIE'!C55,"_",'DACHY PŁASKIE'!$E$12,1)</f>
        <v>4432-000-000X-BPP075</v>
      </c>
      <c r="B35" s="24">
        <f>'DACHY PŁASKIE'!$H$4</f>
        <v>0</v>
      </c>
      <c r="C35" s="24">
        <f>'DACHY PŁASKIE'!$H$7</f>
        <v>0</v>
      </c>
      <c r="D35" s="24">
        <f>'DACHY PŁASKIE'!$H$5</f>
        <v>0</v>
      </c>
      <c r="E35" s="24" t="str">
        <f>'DACHY PŁASKIE'!$H$6</f>
        <v>SHO</v>
      </c>
      <c r="F35" s="24">
        <f>'DACHY PŁASKIE'!$C$3</f>
        <v>0</v>
      </c>
      <c r="G35" s="24" t="str">
        <f>'DACHY PŁASKIE'!$C$9</f>
        <v>2024-06-4</v>
      </c>
      <c r="H35" s="219" t="str">
        <f>'DACHY PŁASKIE'!$H$8</f>
        <v>PLN</v>
      </c>
      <c r="I35" s="24">
        <f>'DACHY PŁASKIE'!E55</f>
        <v>0</v>
      </c>
    </row>
    <row r="36" spans="1:9" ht="12">
      <c r="A36" s="23" t="str">
        <f>SUBSTITUTE('DACHY PŁASKIE'!C56,"_",'DACHY PŁASKIE'!$E$12,1)</f>
        <v>4432-000-000X-BEP075</v>
      </c>
      <c r="B36" s="24">
        <f>'DACHY PŁASKIE'!$H$4</f>
        <v>0</v>
      </c>
      <c r="C36" s="24">
        <f>'DACHY PŁASKIE'!$H$7</f>
        <v>0</v>
      </c>
      <c r="D36" s="24">
        <f>'DACHY PŁASKIE'!$H$5</f>
        <v>0</v>
      </c>
      <c r="E36" s="24" t="str">
        <f>'DACHY PŁASKIE'!$H$6</f>
        <v>SHO</v>
      </c>
      <c r="F36" s="24">
        <f>'DACHY PŁASKIE'!$C$3</f>
        <v>0</v>
      </c>
      <c r="G36" s="24" t="str">
        <f>'DACHY PŁASKIE'!$C$9</f>
        <v>2024-06-4</v>
      </c>
      <c r="H36" s="219" t="str">
        <f>'DACHY PŁASKIE'!$H$8</f>
        <v>PLN</v>
      </c>
      <c r="I36" s="24">
        <f>'DACHY PŁASKIE'!E56</f>
        <v>0</v>
      </c>
    </row>
    <row r="37" spans="1:9" ht="12">
      <c r="A37" s="23" t="str">
        <f>SUBSTITUTE('DACHY PŁASKIE'!C64,"_",'DACHY PŁASKIE'!$E$12,1)</f>
        <v>4432-000-000X-BKO075</v>
      </c>
      <c r="B37" s="24">
        <f>'DACHY PŁASKIE'!$H$4</f>
        <v>0</v>
      </c>
      <c r="C37" s="24">
        <f>'DACHY PŁASKIE'!$H$7</f>
        <v>0</v>
      </c>
      <c r="D37" s="24">
        <f>'DACHY PŁASKIE'!$H$5</f>
        <v>0</v>
      </c>
      <c r="E37" s="24" t="str">
        <f>'DACHY PŁASKIE'!$H$6</f>
        <v>SHO</v>
      </c>
      <c r="F37" s="24">
        <f>'DACHY PŁASKIE'!$C$3</f>
        <v>0</v>
      </c>
      <c r="G37" s="24" t="str">
        <f>'DACHY PŁASKIE'!$C$9</f>
        <v>2024-06-4</v>
      </c>
      <c r="H37" s="219" t="str">
        <f>'DACHY PŁASKIE'!$H$8</f>
        <v>PLN</v>
      </c>
      <c r="I37" s="24">
        <f>'DACHY PŁASKIE'!E64</f>
        <v>0</v>
      </c>
    </row>
    <row r="38" spans="1:9" ht="12">
      <c r="A38" s="23" t="str">
        <f>SUBSTITUTE('DACHY PŁASKIE'!C65,"_",'DACHY PŁASKIE'!$E$12,1)</f>
        <v>4431-000-000X-BUK000</v>
      </c>
      <c r="B38" s="24">
        <f>'DACHY PŁASKIE'!$H$4</f>
        <v>0</v>
      </c>
      <c r="C38" s="24">
        <f>'DACHY PŁASKIE'!$H$7</f>
        <v>0</v>
      </c>
      <c r="D38" s="24">
        <f>'DACHY PŁASKIE'!$H$5</f>
        <v>0</v>
      </c>
      <c r="E38" s="24" t="str">
        <f>'DACHY PŁASKIE'!$H$6</f>
        <v>SHO</v>
      </c>
      <c r="F38" s="24">
        <f>'DACHY PŁASKIE'!$C$3</f>
        <v>0</v>
      </c>
      <c r="G38" s="24" t="str">
        <f>'DACHY PŁASKIE'!$C$9</f>
        <v>2024-06-4</v>
      </c>
      <c r="H38" s="219" t="str">
        <f>'DACHY PŁASKIE'!$H$8</f>
        <v>PLN</v>
      </c>
      <c r="I38" s="24">
        <f>'DACHY PŁASKIE'!E65</f>
        <v>0</v>
      </c>
    </row>
    <row r="39" spans="1:9" ht="12">
      <c r="A39" s="23" t="str">
        <f>SUBSTITUTE('DACHY PŁASKIE'!C66,"_",'DACHY PŁASKIE'!$E$12,1)</f>
        <v>4432-050-000X-BBN075</v>
      </c>
      <c r="B39" s="24">
        <f>'DACHY PŁASKIE'!$H$4</f>
        <v>0</v>
      </c>
      <c r="C39" s="24">
        <f>'DACHY PŁASKIE'!$H$7</f>
        <v>0</v>
      </c>
      <c r="D39" s="24">
        <f>'DACHY PŁASKIE'!$H$5</f>
        <v>0</v>
      </c>
      <c r="E39" s="24" t="str">
        <f>'DACHY PŁASKIE'!$H$6</f>
        <v>SHO</v>
      </c>
      <c r="F39" s="24">
        <f>'DACHY PŁASKIE'!$C$3</f>
        <v>0</v>
      </c>
      <c r="G39" s="24" t="str">
        <f>'DACHY PŁASKIE'!$C$9</f>
        <v>2024-06-4</v>
      </c>
      <c r="H39" s="219" t="str">
        <f>'DACHY PŁASKIE'!$H$8</f>
        <v>PLN</v>
      </c>
      <c r="I39" s="24">
        <f>'DACHY PŁASKIE'!E66</f>
        <v>0</v>
      </c>
    </row>
    <row r="40" spans="1:9" ht="12">
      <c r="A40" s="23" t="str">
        <f>SUBSTITUTE('DACHY PŁASKIE'!C67,"_",'DACHY PŁASKIE'!$E$12,1)</f>
        <v>4432-050-000X-BPN075</v>
      </c>
      <c r="B40" s="24">
        <f>'DACHY PŁASKIE'!$H$4</f>
        <v>0</v>
      </c>
      <c r="C40" s="24">
        <f>'DACHY PŁASKIE'!$H$7</f>
        <v>0</v>
      </c>
      <c r="D40" s="24">
        <f>'DACHY PŁASKIE'!$H$5</f>
        <v>0</v>
      </c>
      <c r="E40" s="24" t="str">
        <f>'DACHY PŁASKIE'!$H$6</f>
        <v>SHO</v>
      </c>
      <c r="F40" s="24">
        <f>'DACHY PŁASKIE'!$C$3</f>
        <v>0</v>
      </c>
      <c r="G40" s="24" t="str">
        <f>'DACHY PŁASKIE'!$C$9</f>
        <v>2024-06-4</v>
      </c>
      <c r="H40" s="219" t="str">
        <f>'DACHY PŁASKIE'!$H$8</f>
        <v>PLN</v>
      </c>
      <c r="I40" s="24">
        <f>'DACHY PŁASKIE'!E67</f>
        <v>0</v>
      </c>
    </row>
    <row r="41" spans="1:9" ht="12">
      <c r="A41" s="23" t="str">
        <f>SUBSTITUTE('DACHY PŁASKIE'!C68,"_",'DACHY PŁASKIE'!$E$12,1)</f>
        <v>4432-050-000X-BEN075</v>
      </c>
      <c r="B41" s="24">
        <f>'DACHY PŁASKIE'!$H$4</f>
        <v>0</v>
      </c>
      <c r="C41" s="24">
        <f>'DACHY PŁASKIE'!$H$7</f>
        <v>0</v>
      </c>
      <c r="D41" s="24">
        <f>'DACHY PŁASKIE'!$H$5</f>
        <v>0</v>
      </c>
      <c r="E41" s="24" t="str">
        <f>'DACHY PŁASKIE'!$H$6</f>
        <v>SHO</v>
      </c>
      <c r="F41" s="24">
        <f>'DACHY PŁASKIE'!$C$3</f>
        <v>0</v>
      </c>
      <c r="G41" s="24" t="str">
        <f>'DACHY PŁASKIE'!$C$9</f>
        <v>2024-06-4</v>
      </c>
      <c r="H41" s="219" t="str">
        <f>'DACHY PŁASKIE'!$H$8</f>
        <v>PLN</v>
      </c>
      <c r="I41" s="24">
        <f>'DACHY PŁASKIE'!E68</f>
        <v>0</v>
      </c>
    </row>
    <row r="42" spans="1:9" ht="12">
      <c r="A42" s="23" t="str">
        <f>SUBSTITUTE('DACHY PŁASKIE'!C51,"_",'DACHY PŁASKIE'!$E$12,1)</f>
        <v>4432-000-000X-BBP050</v>
      </c>
      <c r="B42" s="24">
        <f>'DACHY PŁASKIE'!$H$4</f>
        <v>0</v>
      </c>
      <c r="C42" s="24">
        <f>'DACHY PŁASKIE'!$H$7</f>
        <v>0</v>
      </c>
      <c r="D42" s="24">
        <f>'DACHY PŁASKIE'!$H$5</f>
        <v>0</v>
      </c>
      <c r="E42" s="24" t="str">
        <f>'DACHY PŁASKIE'!$H$6</f>
        <v>SHO</v>
      </c>
      <c r="F42" s="24">
        <f>'DACHY PŁASKIE'!$C$3</f>
        <v>0</v>
      </c>
      <c r="G42" s="24" t="str">
        <f>'DACHY PŁASKIE'!$C$9</f>
        <v>2024-06-4</v>
      </c>
      <c r="H42" s="219" t="str">
        <f>'DACHY PŁASKIE'!$H$8</f>
        <v>PLN</v>
      </c>
      <c r="I42" s="24">
        <f>'DACHY PŁASKIE'!E51</f>
        <v>0</v>
      </c>
    </row>
    <row r="43" spans="1:9" ht="12">
      <c r="A43" s="23" t="str">
        <f>SUBSTITUTE('DACHY PŁASKIE'!C52,"_",'DACHY PŁASKIE'!$E$12,1)</f>
        <v>4432-000-000X-BPP050</v>
      </c>
      <c r="B43" s="24">
        <f>'DACHY PŁASKIE'!$H$4</f>
        <v>0</v>
      </c>
      <c r="C43" s="24">
        <f>'DACHY PŁASKIE'!$H$7</f>
        <v>0</v>
      </c>
      <c r="D43" s="24">
        <f>'DACHY PŁASKIE'!$H$5</f>
        <v>0</v>
      </c>
      <c r="E43" s="24" t="str">
        <f>'DACHY PŁASKIE'!$H$6</f>
        <v>SHO</v>
      </c>
      <c r="F43" s="24">
        <f>'DACHY PŁASKIE'!$C$3</f>
        <v>0</v>
      </c>
      <c r="G43" s="24" t="str">
        <f>'DACHY PŁASKIE'!$C$9</f>
        <v>2024-06-4</v>
      </c>
      <c r="H43" s="219" t="str">
        <f>'DACHY PŁASKIE'!$H$8</f>
        <v>PLN</v>
      </c>
      <c r="I43" s="24">
        <f>'DACHY PŁASKIE'!E52</f>
        <v>0</v>
      </c>
    </row>
    <row r="44" spans="1:9" ht="12">
      <c r="A44" s="23" t="str">
        <f>SUBSTITUTE('DACHY PŁASKIE'!C53,"_",'DACHY PŁASKIE'!$E$12,1)</f>
        <v>4432-000-000X-BEP050</v>
      </c>
      <c r="B44" s="24">
        <f>'DACHY PŁASKIE'!$H$4</f>
        <v>0</v>
      </c>
      <c r="C44" s="24">
        <f>'DACHY PŁASKIE'!$H$7</f>
        <v>0</v>
      </c>
      <c r="D44" s="24">
        <f>'DACHY PŁASKIE'!$H$5</f>
        <v>0</v>
      </c>
      <c r="E44" s="24" t="str">
        <f>'DACHY PŁASKIE'!$H$6</f>
        <v>SHO</v>
      </c>
      <c r="F44" s="24">
        <f>'DACHY PŁASKIE'!$C$3</f>
        <v>0</v>
      </c>
      <c r="G44" s="24" t="str">
        <f>'DACHY PŁASKIE'!$C$9</f>
        <v>2024-06-4</v>
      </c>
      <c r="H44" s="219" t="str">
        <f>'DACHY PŁASKIE'!$H$8</f>
        <v>PLN</v>
      </c>
      <c r="I44" s="24">
        <f>'DACHY PŁASKIE'!E53</f>
        <v>0</v>
      </c>
    </row>
    <row r="45" spans="1:9" ht="12">
      <c r="A45" s="23" t="str">
        <f>SUBSTITUTE('DACHY PŁASKIE'!C57,"_",'DACHY PŁASKIE'!$E$12,1)</f>
        <v>4432-000-000X-BBS050</v>
      </c>
      <c r="B45" s="24">
        <f>'DACHY PŁASKIE'!$H$4</f>
        <v>0</v>
      </c>
      <c r="C45" s="24">
        <f>'DACHY PŁASKIE'!$H$7</f>
        <v>0</v>
      </c>
      <c r="D45" s="24">
        <f>'DACHY PŁASKIE'!$H$5</f>
        <v>0</v>
      </c>
      <c r="E45" s="24" t="str">
        <f>'DACHY PŁASKIE'!$H$6</f>
        <v>SHO</v>
      </c>
      <c r="F45" s="24">
        <f>'DACHY PŁASKIE'!$C$3</f>
        <v>0</v>
      </c>
      <c r="G45" s="24" t="str">
        <f>'DACHY PŁASKIE'!$C$9</f>
        <v>2024-06-4</v>
      </c>
      <c r="H45" s="219" t="str">
        <f>'DACHY PŁASKIE'!$H$8</f>
        <v>PLN</v>
      </c>
      <c r="I45" s="24">
        <f>'DACHY PŁASKIE'!E57</f>
        <v>0</v>
      </c>
    </row>
    <row r="46" spans="1:9" ht="12">
      <c r="A46" s="23" t="str">
        <f>SUBSTITUTE('DACHY PŁASKIE'!C58,"_",'DACHY PŁASKIE'!$E$12,1)</f>
        <v>4432-000-000X-BPS050</v>
      </c>
      <c r="B46" s="24">
        <f>'DACHY PŁASKIE'!$H$4</f>
        <v>0</v>
      </c>
      <c r="C46" s="24">
        <f>'DACHY PŁASKIE'!$H$7</f>
        <v>0</v>
      </c>
      <c r="D46" s="24">
        <f>'DACHY PŁASKIE'!$H$5</f>
        <v>0</v>
      </c>
      <c r="E46" s="24" t="str">
        <f>'DACHY PŁASKIE'!$H$6</f>
        <v>SHO</v>
      </c>
      <c r="F46" s="24">
        <f>'DACHY PŁASKIE'!$C$3</f>
        <v>0</v>
      </c>
      <c r="G46" s="24" t="str">
        <f>'DACHY PŁASKIE'!$C$9</f>
        <v>2024-06-4</v>
      </c>
      <c r="H46" s="219" t="str">
        <f>'DACHY PŁASKIE'!$H$8</f>
        <v>PLN</v>
      </c>
      <c r="I46" s="24">
        <f>'DACHY PŁASKIE'!E58</f>
        <v>0</v>
      </c>
    </row>
    <row r="47" spans="1:9" ht="12">
      <c r="A47" s="23" t="str">
        <f>SUBSTITUTE('DACHY PŁASKIE'!C59,"_",'DACHY PŁASKIE'!$E$12,1)</f>
        <v>4432-000-000X-BES050</v>
      </c>
      <c r="B47" s="24">
        <f>'DACHY PŁASKIE'!$H$4</f>
        <v>0</v>
      </c>
      <c r="C47" s="24">
        <f>'DACHY PŁASKIE'!$H$7</f>
        <v>0</v>
      </c>
      <c r="D47" s="24">
        <f>'DACHY PŁASKIE'!$H$5</f>
        <v>0</v>
      </c>
      <c r="E47" s="24" t="str">
        <f>'DACHY PŁASKIE'!$H$6</f>
        <v>SHO</v>
      </c>
      <c r="F47" s="24">
        <f>'DACHY PŁASKIE'!$C$3</f>
        <v>0</v>
      </c>
      <c r="G47" s="24" t="str">
        <f>'DACHY PŁASKIE'!$C$9</f>
        <v>2024-06-4</v>
      </c>
      <c r="H47" s="219" t="str">
        <f>'DACHY PŁASKIE'!$H$8</f>
        <v>PLN</v>
      </c>
      <c r="I47" s="24">
        <f>'DACHY PŁASKIE'!E59</f>
        <v>0</v>
      </c>
    </row>
    <row r="48" spans="1:9" ht="12">
      <c r="A48" s="23" t="str">
        <f>SUBSTITUTE('DACHY PŁASKIE'!C60,"_",'DACHY PŁASKIE'!$E$12,1)</f>
        <v>4432-000-000X-BBS075</v>
      </c>
      <c r="B48" s="24">
        <f>'DACHY PŁASKIE'!$H$4</f>
        <v>0</v>
      </c>
      <c r="C48" s="24">
        <f>'DACHY PŁASKIE'!$H$7</f>
        <v>0</v>
      </c>
      <c r="D48" s="24">
        <f>'DACHY PŁASKIE'!$H$5</f>
        <v>0</v>
      </c>
      <c r="E48" s="24" t="str">
        <f>'DACHY PŁASKIE'!$H$6</f>
        <v>SHO</v>
      </c>
      <c r="F48" s="24">
        <f>'DACHY PŁASKIE'!$C$3</f>
        <v>0</v>
      </c>
      <c r="G48" s="24" t="str">
        <f>'DACHY PŁASKIE'!$C$9</f>
        <v>2024-06-4</v>
      </c>
      <c r="H48" s="219" t="str">
        <f>'DACHY PŁASKIE'!$H$8</f>
        <v>PLN</v>
      </c>
      <c r="I48" s="24">
        <f>'DACHY PŁASKIE'!E60</f>
        <v>0</v>
      </c>
    </row>
    <row r="49" spans="1:9" ht="12">
      <c r="A49" s="23" t="str">
        <f>SUBSTITUTE('DACHY PŁASKIE'!C61,"_",'DACHY PŁASKIE'!$E$12,1)</f>
        <v>4432-000-000X-BPS075</v>
      </c>
      <c r="B49" s="24">
        <f>'DACHY PŁASKIE'!$H$4</f>
        <v>0</v>
      </c>
      <c r="C49" s="24">
        <f>'DACHY PŁASKIE'!$H$7</f>
        <v>0</v>
      </c>
      <c r="D49" s="24">
        <f>'DACHY PŁASKIE'!$H$5</f>
        <v>0</v>
      </c>
      <c r="E49" s="24" t="str">
        <f>'DACHY PŁASKIE'!$H$6</f>
        <v>SHO</v>
      </c>
      <c r="F49" s="24">
        <f>'DACHY PŁASKIE'!$C$3</f>
        <v>0</v>
      </c>
      <c r="G49" s="24" t="str">
        <f>'DACHY PŁASKIE'!$C$9</f>
        <v>2024-06-4</v>
      </c>
      <c r="H49" s="219" t="str">
        <f>'DACHY PŁASKIE'!$H$8</f>
        <v>PLN</v>
      </c>
      <c r="I49" s="24">
        <f>'DACHY PŁASKIE'!E61</f>
        <v>0</v>
      </c>
    </row>
    <row r="50" spans="1:9" ht="12">
      <c r="A50" s="23" t="str">
        <f>SUBSTITUTE('DACHY PŁASKIE'!C62,"_",'DACHY PŁASKIE'!$E$12,1)</f>
        <v>4432-000-000X-BES075</v>
      </c>
      <c r="B50" s="24">
        <f>'DACHY PŁASKIE'!$H$4</f>
        <v>0</v>
      </c>
      <c r="C50" s="24">
        <f>'DACHY PŁASKIE'!$H$7</f>
        <v>0</v>
      </c>
      <c r="D50" s="24">
        <f>'DACHY PŁASKIE'!$H$5</f>
        <v>0</v>
      </c>
      <c r="E50" s="24" t="str">
        <f>'DACHY PŁASKIE'!$H$6</f>
        <v>SHO</v>
      </c>
      <c r="F50" s="24">
        <f>'DACHY PŁASKIE'!$C$3</f>
        <v>0</v>
      </c>
      <c r="G50" s="24" t="str">
        <f>'DACHY PŁASKIE'!$C$9</f>
        <v>2024-06-4</v>
      </c>
      <c r="H50" s="219" t="str">
        <f>'DACHY PŁASKIE'!$H$8</f>
        <v>PLN</v>
      </c>
      <c r="I50" s="24">
        <f>'DACHY PŁASKIE'!E62</f>
        <v>0</v>
      </c>
    </row>
    <row r="51" spans="1:9" ht="12">
      <c r="A51" s="23" t="str">
        <f>SUBSTITUTE('DACHY PŁASKIE'!C71,"_",'DACHY PŁASKIE'!$E$12,1)</f>
        <v>4441-110-721S-ADP080</v>
      </c>
      <c r="B51" s="24">
        <f>'DACHY PŁASKIE'!$H$4</f>
        <v>0</v>
      </c>
      <c r="C51" s="24">
        <f>'DACHY PŁASKIE'!$H$7</f>
        <v>0</v>
      </c>
      <c r="D51" s="24">
        <f>'DACHY PŁASKIE'!$H$5</f>
        <v>0</v>
      </c>
      <c r="E51" s="24" t="str">
        <f>'DACHY PŁASKIE'!$H$6</f>
        <v>SHO</v>
      </c>
      <c r="F51" s="24">
        <f>'DACHY PŁASKIE'!$C$3</f>
        <v>0</v>
      </c>
      <c r="G51" s="24" t="str">
        <f>'DACHY PŁASKIE'!$C$9</f>
        <v>2024-06-4</v>
      </c>
      <c r="H51" s="219" t="str">
        <f>'DACHY PŁASKIE'!$H$8</f>
        <v>PLN</v>
      </c>
      <c r="I51" s="24">
        <f>'DACHY PŁASKIE'!E71</f>
        <v>0</v>
      </c>
    </row>
    <row r="52" spans="1:9" ht="12">
      <c r="A52" s="23" t="str">
        <f>SUBSTITUTE('DACHY PŁASKIE'!C72,"_",'DACHY PŁASKIE'!$E$12,1)</f>
        <v>4441-110-905S-ADP080</v>
      </c>
      <c r="B52" s="24">
        <f>'DACHY PŁASKIE'!$H$4</f>
        <v>0</v>
      </c>
      <c r="C52" s="24">
        <f>'DACHY PŁASKIE'!$H$7</f>
        <v>0</v>
      </c>
      <c r="D52" s="24">
        <f>'DACHY PŁASKIE'!$H$5</f>
        <v>0</v>
      </c>
      <c r="E52" s="24" t="str">
        <f>'DACHY PŁASKIE'!$H$6</f>
        <v>SHO</v>
      </c>
      <c r="F52" s="24">
        <f>'DACHY PŁASKIE'!$C$3</f>
        <v>0</v>
      </c>
      <c r="G52" s="24" t="str">
        <f>'DACHY PŁASKIE'!$C$9</f>
        <v>2024-06-4</v>
      </c>
      <c r="H52" s="219" t="str">
        <f>'DACHY PŁASKIE'!$H$8</f>
        <v>PLN</v>
      </c>
      <c r="I52" s="24">
        <f>'DACHY PŁASKIE'!E72</f>
        <v>0</v>
      </c>
    </row>
    <row r="53" spans="1:9" ht="12">
      <c r="A53" s="23" t="str">
        <f>SUBSTITUTE('DACHY PŁASKIE'!C73,"_",'DACHY PŁASKIE'!$E$12,1)</f>
        <v>4441-110-715S-ADK080</v>
      </c>
      <c r="B53" s="24">
        <f>'DACHY PŁASKIE'!$H$4</f>
        <v>0</v>
      </c>
      <c r="C53" s="24">
        <f>'DACHY PŁASKIE'!$H$7</f>
        <v>0</v>
      </c>
      <c r="D53" s="24">
        <f>'DACHY PŁASKIE'!$H$5</f>
        <v>0</v>
      </c>
      <c r="E53" s="24" t="str">
        <f>'DACHY PŁASKIE'!$H$6</f>
        <v>SHO</v>
      </c>
      <c r="F53" s="24">
        <f>'DACHY PŁASKIE'!$C$3</f>
        <v>0</v>
      </c>
      <c r="G53" s="24" t="str">
        <f>'DACHY PŁASKIE'!$C$9</f>
        <v>2024-06-4</v>
      </c>
      <c r="H53" s="219" t="str">
        <f>'DACHY PŁASKIE'!$H$8</f>
        <v>PLN</v>
      </c>
      <c r="I53" s="24">
        <f>'DACHY PŁASKIE'!E73</f>
        <v>0</v>
      </c>
    </row>
    <row r="54" spans="1:9" ht="12">
      <c r="A54" s="23" t="str">
        <f>SUBSTITUTE('DACHY PŁASKIE'!C74,"_",'DACHY PŁASKIE'!$E$12,1)</f>
        <v>4441-110-905S-ADK080</v>
      </c>
      <c r="B54" s="24">
        <f>'DACHY PŁASKIE'!$H$4</f>
        <v>0</v>
      </c>
      <c r="C54" s="24">
        <f>'DACHY PŁASKIE'!$H$7</f>
        <v>0</v>
      </c>
      <c r="D54" s="24">
        <f>'DACHY PŁASKIE'!$H$5</f>
        <v>0</v>
      </c>
      <c r="E54" s="24" t="str">
        <f>'DACHY PŁASKIE'!$H$6</f>
        <v>SHO</v>
      </c>
      <c r="F54" s="24">
        <f>'DACHY PŁASKIE'!$C$3</f>
        <v>0</v>
      </c>
      <c r="G54" s="24" t="str">
        <f>'DACHY PŁASKIE'!$C$9</f>
        <v>2024-06-4</v>
      </c>
      <c r="H54" s="219" t="str">
        <f>'DACHY PŁASKIE'!$H$8</f>
        <v>PLN</v>
      </c>
      <c r="I54" s="24">
        <f>'DACHY PŁASKIE'!E74</f>
        <v>0</v>
      </c>
    </row>
    <row r="55" spans="1:9" ht="12">
      <c r="A55" s="188" t="str">
        <f>SUBSTITUTE('DACHY PŁASKIE'!C75,"_",'DACHY PŁASKIE'!$E$12,1)</f>
        <v>4441-110-715S-ADO100</v>
      </c>
      <c r="B55" s="188">
        <f>'DACHY PŁASKIE'!$H$4</f>
        <v>0</v>
      </c>
      <c r="C55" s="188">
        <f>'DACHY PŁASKIE'!$H$7</f>
        <v>0</v>
      </c>
      <c r="D55" s="188">
        <f>'DACHY PŁASKIE'!$H$5</f>
        <v>0</v>
      </c>
      <c r="E55" s="188" t="str">
        <f>'DACHY PŁASKIE'!$H$6</f>
        <v>SHO</v>
      </c>
      <c r="F55" s="188">
        <f>'DACHY PŁASKIE'!$C$3</f>
        <v>0</v>
      </c>
      <c r="G55" s="188" t="str">
        <f>'DACHY PŁASKIE'!$C$9</f>
        <v>2024-06-4</v>
      </c>
      <c r="H55" s="219" t="str">
        <f>'DACHY PŁASKIE'!$H$8</f>
        <v>PLN</v>
      </c>
      <c r="I55" s="188">
        <f>'DACHY PŁASKIE'!E75</f>
        <v>0</v>
      </c>
    </row>
    <row r="56" spans="1:9" ht="12">
      <c r="A56" s="188" t="str">
        <f>SUBSTITUTE('DACHY PŁASKIE'!C76,"_",'DACHY PŁASKIE'!$E$12,1)</f>
        <v>4441-110-905S-ADO100</v>
      </c>
      <c r="B56" s="188">
        <f>'DACHY PŁASKIE'!$H$4</f>
        <v>0</v>
      </c>
      <c r="C56" s="188">
        <f>'DACHY PŁASKIE'!$H$7</f>
        <v>0</v>
      </c>
      <c r="D56" s="188">
        <f>'DACHY PŁASKIE'!$H$5</f>
        <v>0</v>
      </c>
      <c r="E56" s="188" t="str">
        <f>'DACHY PŁASKIE'!$H$6</f>
        <v>SHO</v>
      </c>
      <c r="F56" s="188">
        <f>'DACHY PŁASKIE'!$C$3</f>
        <v>0</v>
      </c>
      <c r="G56" s="188" t="str">
        <f>'DACHY PŁASKIE'!$C$9</f>
        <v>2024-06-4</v>
      </c>
      <c r="H56" s="219" t="str">
        <f>'DACHY PŁASKIE'!$H$8</f>
        <v>PLN</v>
      </c>
      <c r="I56" s="188">
        <f>'DACHY PŁASKIE'!E76</f>
        <v>0</v>
      </c>
    </row>
    <row r="57" spans="1:9" ht="12">
      <c r="A57" s="188" t="str">
        <f>SUBSTITUTE('DACHY PŁASKIE'!C77,"_",'DACHY PŁASKIE'!$E$12,1)</f>
        <v>4441-110-721S-ADO100</v>
      </c>
      <c r="B57" s="188">
        <f>'DACHY PŁASKIE'!$H$4</f>
        <v>0</v>
      </c>
      <c r="C57" s="188">
        <f>'DACHY PŁASKIE'!$H$7</f>
        <v>0</v>
      </c>
      <c r="D57" s="188">
        <f>'DACHY PŁASKIE'!$H$5</f>
        <v>0</v>
      </c>
      <c r="E57" s="188" t="str">
        <f>'DACHY PŁASKIE'!$H$6</f>
        <v>SHO</v>
      </c>
      <c r="F57" s="188">
        <f>'DACHY PŁASKIE'!$C$3</f>
        <v>0</v>
      </c>
      <c r="G57" s="188" t="str">
        <f>'DACHY PŁASKIE'!$C$9</f>
        <v>2024-06-4</v>
      </c>
      <c r="H57" s="219" t="str">
        <f>'DACHY PŁASKIE'!$H$8</f>
        <v>PLN</v>
      </c>
      <c r="I57" s="188">
        <f>'DACHY PŁASKIE'!E77</f>
        <v>0</v>
      </c>
    </row>
    <row r="58" spans="1:9" ht="12">
      <c r="A58" s="23" t="str">
        <f>SUBSTITUTE('DACHY PŁASKIE'!C80,"_",'DACHY PŁASKIE'!$E$79,1)</f>
        <v>1032-100-715S-KZO000</v>
      </c>
      <c r="B58" s="24">
        <f>'DACHY PŁASKIE'!$H$4</f>
        <v>0</v>
      </c>
      <c r="C58" s="24">
        <f>'DACHY PŁASKIE'!$H$7</f>
        <v>0</v>
      </c>
      <c r="D58" s="24">
        <f>'DACHY PŁASKIE'!$H$5</f>
        <v>0</v>
      </c>
      <c r="E58" s="24" t="str">
        <f>'DACHY PŁASKIE'!$H$6</f>
        <v>SHO</v>
      </c>
      <c r="F58" s="24">
        <f>'DACHY PŁASKIE'!$C$3</f>
        <v>0</v>
      </c>
      <c r="G58" s="24" t="str">
        <f>'DACHY PŁASKIE'!$C$9</f>
        <v>2024-06-4</v>
      </c>
      <c r="H58" s="219" t="str">
        <f>'DACHY PŁASKIE'!$H$8</f>
        <v>PLN</v>
      </c>
      <c r="I58" s="24">
        <f>'DACHY PŁASKIE'!E80</f>
        <v>0</v>
      </c>
    </row>
    <row r="59" spans="1:9" ht="12">
      <c r="A59" s="23" t="str">
        <f>SUBSTITUTE('DACHY PŁASKIE'!C80,"_",'DACHY PŁASKIE'!$F$79,1)</f>
        <v>1032-100-905S-KZO000</v>
      </c>
      <c r="B59" s="24">
        <f>'DACHY PŁASKIE'!$H$4</f>
        <v>0</v>
      </c>
      <c r="C59" s="24">
        <f>'DACHY PŁASKIE'!$H$7</f>
        <v>0</v>
      </c>
      <c r="D59" s="24">
        <f>'DACHY PŁASKIE'!$H$5</f>
        <v>0</v>
      </c>
      <c r="E59" s="24" t="str">
        <f>'DACHY PŁASKIE'!$H$6</f>
        <v>SHO</v>
      </c>
      <c r="F59" s="24">
        <f>'DACHY PŁASKIE'!$C$3</f>
        <v>0</v>
      </c>
      <c r="G59" s="24" t="str">
        <f>'DACHY PŁASKIE'!$C$9</f>
        <v>2024-06-4</v>
      </c>
      <c r="H59" s="219" t="str">
        <f>'DACHY PŁASKIE'!$H$8</f>
        <v>PLN</v>
      </c>
      <c r="I59" s="24">
        <f>'DACHY PŁASKIE'!F80</f>
        <v>0</v>
      </c>
    </row>
    <row r="60" spans="1:9" ht="12">
      <c r="A60" s="23" t="str">
        <f>SUBSTITUTE('DACHY PŁASKIE'!C80,"_",'DACHY PŁASKIE'!$G$79,1)</f>
        <v>1032-100-817S-KZO000</v>
      </c>
      <c r="B60" s="24">
        <f>'DACHY PŁASKIE'!$H$4</f>
        <v>0</v>
      </c>
      <c r="C60" s="24">
        <f>'DACHY PŁASKIE'!$H$7</f>
        <v>0</v>
      </c>
      <c r="D60" s="24">
        <f>'DACHY PŁASKIE'!$H$5</f>
        <v>0</v>
      </c>
      <c r="E60" s="24" t="str">
        <f>'DACHY PŁASKIE'!$H$6</f>
        <v>SHO</v>
      </c>
      <c r="F60" s="24">
        <f>'DACHY PŁASKIE'!$C$3</f>
        <v>0</v>
      </c>
      <c r="G60" s="24" t="str">
        <f>'DACHY PŁASKIE'!$C$9</f>
        <v>2024-06-4</v>
      </c>
      <c r="H60" s="219" t="str">
        <f>'DACHY PŁASKIE'!$H$8</f>
        <v>PLN</v>
      </c>
      <c r="I60" s="24">
        <f>'DACHY PŁASKIE'!G80</f>
        <v>0</v>
      </c>
    </row>
    <row r="61" spans="1:9" ht="12">
      <c r="A61" s="23" t="str">
        <f>SUBSTITUTE('DACHY PŁASKIE'!C81,"_",'DACHY PŁASKIE'!$E$79,1)</f>
        <v>1032-090-715S-KZO000</v>
      </c>
      <c r="B61" s="24">
        <f>'DACHY PŁASKIE'!$H$4</f>
        <v>0</v>
      </c>
      <c r="C61" s="24">
        <f>'DACHY PŁASKIE'!$H$7</f>
        <v>0</v>
      </c>
      <c r="D61" s="24">
        <f>'DACHY PŁASKIE'!$H$5</f>
        <v>0</v>
      </c>
      <c r="E61" s="24" t="str">
        <f>'DACHY PŁASKIE'!$H$6</f>
        <v>SHO</v>
      </c>
      <c r="F61" s="24">
        <f>'DACHY PŁASKIE'!$C$3</f>
        <v>0</v>
      </c>
      <c r="G61" s="24" t="str">
        <f>'DACHY PŁASKIE'!$C$9</f>
        <v>2024-06-4</v>
      </c>
      <c r="H61" s="219" t="str">
        <f>'DACHY PŁASKIE'!$H$8</f>
        <v>PLN</v>
      </c>
      <c r="I61" s="226">
        <f>'DACHY PŁASKIE'!E81</f>
        <v>0</v>
      </c>
    </row>
    <row r="62" spans="1:9" ht="12">
      <c r="A62" s="23" t="str">
        <f>SUBSTITUTE('DACHY PŁASKIE'!C81,"_",'DACHY PŁASKIE'!$F$79,1)</f>
        <v>1032-090-905S-KZO000</v>
      </c>
      <c r="B62" s="24">
        <f>'DACHY PŁASKIE'!$H$4</f>
        <v>0</v>
      </c>
      <c r="C62" s="24">
        <f>'DACHY PŁASKIE'!$H$7</f>
        <v>0</v>
      </c>
      <c r="D62" s="24">
        <f>'DACHY PŁASKIE'!$H$5</f>
        <v>0</v>
      </c>
      <c r="E62" s="24" t="str">
        <f>'DACHY PŁASKIE'!$H$6</f>
        <v>SHO</v>
      </c>
      <c r="F62" s="24">
        <f>'DACHY PŁASKIE'!$C$3</f>
        <v>0</v>
      </c>
      <c r="G62" s="24" t="str">
        <f>'DACHY PŁASKIE'!$C$9</f>
        <v>2024-06-4</v>
      </c>
      <c r="H62" s="219" t="str">
        <f>'DACHY PŁASKIE'!$H$8</f>
        <v>PLN</v>
      </c>
      <c r="I62" s="226">
        <f>'DACHY PŁASKIE'!F81</f>
        <v>0</v>
      </c>
    </row>
    <row r="63" spans="1:9" ht="12">
      <c r="A63" s="23" t="str">
        <f>SUBSTITUTE('DACHY PŁASKIE'!C81,"_",'DACHY PŁASKIE'!$G$79,1)</f>
        <v>1032-090-817S-KZO000</v>
      </c>
      <c r="B63" s="24">
        <f>'DACHY PŁASKIE'!$H$4</f>
        <v>0</v>
      </c>
      <c r="C63" s="24">
        <f>'DACHY PŁASKIE'!$H$7</f>
        <v>0</v>
      </c>
      <c r="D63" s="24">
        <f>'DACHY PŁASKIE'!$H$5</f>
        <v>0</v>
      </c>
      <c r="E63" s="24" t="str">
        <f>'DACHY PŁASKIE'!$H$6</f>
        <v>SHO</v>
      </c>
      <c r="F63" s="24">
        <f>'DACHY PŁASKIE'!$C$3</f>
        <v>0</v>
      </c>
      <c r="G63" s="24" t="str">
        <f>'DACHY PŁASKIE'!$C$9</f>
        <v>2024-06-4</v>
      </c>
      <c r="H63" s="219" t="str">
        <f>'DACHY PŁASKIE'!$H$8</f>
        <v>PLN</v>
      </c>
      <c r="I63" s="226">
        <f>'DACHY PŁASKIE'!G81</f>
        <v>0</v>
      </c>
    </row>
    <row r="64" spans="1:9" ht="12">
      <c r="A64" s="23" t="str">
        <f>SUBSTITUTE('DACHY PŁASKIE'!C82,"_",'DACHY PŁASKIE'!$E$79,1)</f>
        <v>1042-080-715S-KZK000</v>
      </c>
      <c r="B64" s="24">
        <f>'DACHY PŁASKIE'!$H$4</f>
        <v>0</v>
      </c>
      <c r="C64" s="24">
        <f>'DACHY PŁASKIE'!$H$7</f>
        <v>0</v>
      </c>
      <c r="D64" s="24">
        <f>'DACHY PŁASKIE'!$H$5</f>
        <v>0</v>
      </c>
      <c r="E64" s="24" t="str">
        <f>'DACHY PŁASKIE'!$H$6</f>
        <v>SHO</v>
      </c>
      <c r="F64" s="24">
        <f>'DACHY PŁASKIE'!$C$3</f>
        <v>0</v>
      </c>
      <c r="G64" s="24" t="str">
        <f>'DACHY PŁASKIE'!$C$9</f>
        <v>2024-06-4</v>
      </c>
      <c r="H64" s="219" t="str">
        <f>'DACHY PŁASKIE'!$H$8</f>
        <v>PLN</v>
      </c>
      <c r="I64" s="24">
        <f>'DACHY PŁASKIE'!E82</f>
        <v>0</v>
      </c>
    </row>
    <row r="65" spans="1:9" ht="12">
      <c r="A65" s="23" t="str">
        <f>SUBSTITUTE('DACHY PŁASKIE'!C82,"_",'DACHY PŁASKIE'!$F$79,1)</f>
        <v>1042-080-905S-KZK000</v>
      </c>
      <c r="B65" s="24">
        <f>'DACHY PŁASKIE'!$H$4</f>
        <v>0</v>
      </c>
      <c r="C65" s="24">
        <f>'DACHY PŁASKIE'!$H$7</f>
        <v>0</v>
      </c>
      <c r="D65" s="24">
        <f>'DACHY PŁASKIE'!$H$5</f>
        <v>0</v>
      </c>
      <c r="E65" s="24" t="str">
        <f>'DACHY PŁASKIE'!$H$6</f>
        <v>SHO</v>
      </c>
      <c r="F65" s="24">
        <f>'DACHY PŁASKIE'!$C$3</f>
        <v>0</v>
      </c>
      <c r="G65" s="24" t="str">
        <f>'DACHY PŁASKIE'!$C$9</f>
        <v>2024-06-4</v>
      </c>
      <c r="H65" s="219" t="str">
        <f>'DACHY PŁASKIE'!$H$8</f>
        <v>PLN</v>
      </c>
      <c r="I65" s="24">
        <f>'DACHY PŁASKIE'!F82</f>
        <v>0</v>
      </c>
    </row>
    <row r="66" spans="1:9" ht="12">
      <c r="A66" s="23" t="str">
        <f>SUBSTITUTE('DACHY PŁASKIE'!C85,"_",'DACHY PŁASKIE'!$E$12,1)</f>
        <v>1003-110-738S-RUK100</v>
      </c>
      <c r="B66" s="24">
        <f>'DACHY PŁASKIE'!$H$4</f>
        <v>0</v>
      </c>
      <c r="C66" s="24">
        <f>'DACHY PŁASKIE'!$H$7</f>
        <v>0</v>
      </c>
      <c r="D66" s="24">
        <f>'DACHY PŁASKIE'!$H$5</f>
        <v>0</v>
      </c>
      <c r="E66" s="24" t="str">
        <f>'DACHY PŁASKIE'!$H$6</f>
        <v>SHO</v>
      </c>
      <c r="F66" s="24">
        <f>'DACHY PŁASKIE'!$C$3</f>
        <v>0</v>
      </c>
      <c r="G66" s="24" t="str">
        <f>'DACHY PŁASKIE'!$C$9</f>
        <v>2024-06-4</v>
      </c>
      <c r="H66" s="219" t="str">
        <f>'DACHY PŁASKIE'!$H$8</f>
        <v>PLN</v>
      </c>
      <c r="I66" s="24">
        <f>'DACHY PŁASKIE'!E85</f>
        <v>0</v>
      </c>
    </row>
    <row r="67" spans="1:9" ht="12">
      <c r="A67" s="185" t="str">
        <f>SUBSTITUTE('DACHY PŁASKIE'!C86,"_",'DACHY PŁASKIE'!$E$12,1)</f>
        <v>1004-016-000X-OGS200</v>
      </c>
      <c r="B67" s="186">
        <f>'DACHY PŁASKIE'!$H$4</f>
        <v>0</v>
      </c>
      <c r="C67" s="186">
        <f>'DACHY PŁASKIE'!$H$7</f>
        <v>0</v>
      </c>
      <c r="D67" s="186">
        <f>'DACHY PŁASKIE'!$H$5</f>
        <v>0</v>
      </c>
      <c r="E67" s="186" t="str">
        <f>'DACHY PŁASKIE'!$H$6</f>
        <v>SHO</v>
      </c>
      <c r="F67" s="186">
        <f>'DACHY PŁASKIE'!$C$3</f>
        <v>0</v>
      </c>
      <c r="G67" s="186" t="str">
        <f>'DACHY PŁASKIE'!$C$9</f>
        <v>2024-06-4</v>
      </c>
      <c r="H67" s="219" t="str">
        <f>'DACHY PŁASKIE'!$H$8</f>
        <v>PLN</v>
      </c>
      <c r="I67" s="186">
        <f>'DACHY PŁASKIE'!E86</f>
        <v>0</v>
      </c>
    </row>
    <row r="68" spans="1:9" ht="12">
      <c r="A68" s="23" t="str">
        <f>SUBSTITUTE('DACHY PŁASKIE'!C87,"_",'DACHY PŁASKIE'!$E$12,1)</f>
        <v>1000-000-000X-SPS400</v>
      </c>
      <c r="B68" s="24">
        <f>'DACHY PŁASKIE'!$H$4</f>
        <v>0</v>
      </c>
      <c r="C68" s="24">
        <f>'DACHY PŁASKIE'!$H$7</f>
        <v>0</v>
      </c>
      <c r="D68" s="24">
        <f>'DACHY PŁASKIE'!$H$5</f>
        <v>0</v>
      </c>
      <c r="E68" s="24" t="str">
        <f>'DACHY PŁASKIE'!$H$6</f>
        <v>SHO</v>
      </c>
      <c r="F68" s="24">
        <f>'DACHY PŁASKIE'!$C$3</f>
        <v>0</v>
      </c>
      <c r="G68" s="24" t="str">
        <f>'DACHY PŁASKIE'!$C$9</f>
        <v>2024-06-4</v>
      </c>
      <c r="H68" s="219" t="str">
        <f>'DACHY PŁASKIE'!$H$8</f>
        <v>PLN</v>
      </c>
      <c r="I68" s="24">
        <f>'DACHY PŁASKIE'!E87</f>
        <v>0</v>
      </c>
    </row>
    <row r="69" spans="1:9" ht="12">
      <c r="A69" s="23" t="str">
        <f>SUBSTITUTE('DACHY PŁASKIE'!C88,"_",'DACHY PŁASKIE'!$E$12,1)</f>
        <v>4431-110-738S-WRD075</v>
      </c>
      <c r="B69" s="24">
        <f>'DACHY PŁASKIE'!$H$4</f>
        <v>0</v>
      </c>
      <c r="C69" s="24">
        <f>'DACHY PŁASKIE'!$H$7</f>
        <v>0</v>
      </c>
      <c r="D69" s="24">
        <f>'DACHY PŁASKIE'!$H$5</f>
        <v>0</v>
      </c>
      <c r="E69" s="24" t="str">
        <f>'DACHY PŁASKIE'!$H$6</f>
        <v>SHO</v>
      </c>
      <c r="F69" s="24">
        <f>'DACHY PŁASKIE'!$C$3</f>
        <v>0</v>
      </c>
      <c r="G69" s="24" t="str">
        <f>'DACHY PŁASKIE'!$C$9</f>
        <v>2024-06-4</v>
      </c>
      <c r="H69" s="219" t="str">
        <f>'DACHY PŁASKIE'!$H$8</f>
        <v>PLN</v>
      </c>
      <c r="I69" s="24">
        <f>'DACHY PŁASKIE'!E88</f>
        <v>0</v>
      </c>
    </row>
    <row r="70" spans="1:9" ht="12">
      <c r="A70" s="23" t="str">
        <f>HYDROIZOLACJA!C12</f>
        <v>4411-000-000X-MEM305</v>
      </c>
      <c r="B70" s="128">
        <f>HYDROIZOLACJA!$H$4</f>
        <v>0</v>
      </c>
      <c r="C70" s="128">
        <f>HYDROIZOLACJA!$H$7</f>
        <v>0</v>
      </c>
      <c r="D70" s="128">
        <f>HYDROIZOLACJA!$H$5</f>
        <v>0</v>
      </c>
      <c r="E70" s="128" t="str">
        <f>HYDROIZOLACJA!$H$6</f>
        <v>SHO</v>
      </c>
      <c r="F70" s="128">
        <f>HYDROIZOLACJA!$C$3</f>
        <v>0</v>
      </c>
      <c r="G70" s="129" t="str">
        <f>HYDROIZOLACJA!$C$9</f>
        <v>2024-06-4</v>
      </c>
      <c r="H70" s="219" t="str">
        <f>'DACHY PŁASKIE'!$H$8</f>
        <v>PLN</v>
      </c>
      <c r="I70" s="127">
        <f>HYDROIZOLACJA!E12</f>
        <v>0</v>
      </c>
    </row>
    <row r="71" spans="1:9" ht="12">
      <c r="A71" s="23" t="str">
        <f>HYDROIZOLACJA!C13</f>
        <v>4411-000-000X-MEM457</v>
      </c>
      <c r="B71" s="128">
        <f>HYDROIZOLACJA!$H$4</f>
        <v>0</v>
      </c>
      <c r="C71" s="128">
        <f>HYDROIZOLACJA!$H$7</f>
        <v>0</v>
      </c>
      <c r="D71" s="128">
        <f>HYDROIZOLACJA!$H$5</f>
        <v>0</v>
      </c>
      <c r="E71" s="128" t="str">
        <f>HYDROIZOLACJA!$H$6</f>
        <v>SHO</v>
      </c>
      <c r="F71" s="128">
        <f>HYDROIZOLACJA!$C$3</f>
        <v>0</v>
      </c>
      <c r="G71" s="129" t="str">
        <f>HYDROIZOLACJA!$C$9</f>
        <v>2024-06-4</v>
      </c>
      <c r="H71" s="219" t="str">
        <f>'DACHY PŁASKIE'!$H$8</f>
        <v>PLN</v>
      </c>
      <c r="I71" s="127">
        <f>HYDROIZOLACJA!E13</f>
        <v>0</v>
      </c>
    </row>
    <row r="72" spans="1:9" ht="12">
      <c r="A72" s="23" t="str">
        <f>HYDROIZOLACJA!C14</f>
        <v>4411-000-000X-MEM610</v>
      </c>
      <c r="B72" s="128">
        <f>HYDROIZOLACJA!$H$4</f>
        <v>0</v>
      </c>
      <c r="C72" s="128">
        <f>HYDROIZOLACJA!$H$7</f>
        <v>0</v>
      </c>
      <c r="D72" s="128">
        <f>HYDROIZOLACJA!$H$5</f>
        <v>0</v>
      </c>
      <c r="E72" s="128" t="str">
        <f>HYDROIZOLACJA!$H$6</f>
        <v>SHO</v>
      </c>
      <c r="F72" s="128">
        <f>HYDROIZOLACJA!$C$3</f>
        <v>0</v>
      </c>
      <c r="G72" s="129" t="str">
        <f>HYDROIZOLACJA!$C$9</f>
        <v>2024-06-4</v>
      </c>
      <c r="H72" s="219" t="str">
        <f>'DACHY PŁASKIE'!$H$8</f>
        <v>PLN</v>
      </c>
      <c r="I72" s="127">
        <f>HYDROIZOLACJA!E14</f>
        <v>0</v>
      </c>
    </row>
    <row r="73" spans="1:9" ht="12">
      <c r="A73" s="23" t="str">
        <f>HYDROIZOLACJA!C15</f>
        <v>4411-000-000X-MED610</v>
      </c>
      <c r="B73" s="128">
        <f>HYDROIZOLACJA!$H$4</f>
        <v>0</v>
      </c>
      <c r="C73" s="128">
        <f>HYDROIZOLACJA!$H$7</f>
        <v>0</v>
      </c>
      <c r="D73" s="128">
        <f>HYDROIZOLACJA!$H$5</f>
        <v>0</v>
      </c>
      <c r="E73" s="128" t="str">
        <f>HYDROIZOLACJA!$H$6</f>
        <v>SHO</v>
      </c>
      <c r="F73" s="128">
        <f>HYDROIZOLACJA!$C$3</f>
        <v>0</v>
      </c>
      <c r="G73" s="129" t="str">
        <f>HYDROIZOLACJA!$C$9</f>
        <v>2024-06-4</v>
      </c>
      <c r="H73" s="219" t="str">
        <f>'DACHY PŁASKIE'!$H$8</f>
        <v>PLN</v>
      </c>
      <c r="I73" s="127">
        <f>HYDROIZOLACJA!E15</f>
        <v>0</v>
      </c>
    </row>
    <row r="74" spans="1:9" ht="12">
      <c r="A74" s="23" t="str">
        <f>HYDROIZOLACJA!C16</f>
        <v>4410-000-000X-KLW020</v>
      </c>
      <c r="B74" s="128">
        <f>HYDROIZOLACJA!$H$4</f>
        <v>0</v>
      </c>
      <c r="C74" s="128">
        <f>HYDROIZOLACJA!$H$7</f>
        <v>0</v>
      </c>
      <c r="D74" s="128">
        <f>HYDROIZOLACJA!$H$5</f>
        <v>0</v>
      </c>
      <c r="E74" s="128" t="str">
        <f>HYDROIZOLACJA!$H$6</f>
        <v>SHO</v>
      </c>
      <c r="F74" s="128">
        <f>HYDROIZOLACJA!$C$3</f>
        <v>0</v>
      </c>
      <c r="G74" s="129" t="str">
        <f>HYDROIZOLACJA!$C$9</f>
        <v>2024-06-4</v>
      </c>
      <c r="H74" s="219" t="str">
        <f>'DACHY PŁASKIE'!$H$8</f>
        <v>PLN</v>
      </c>
      <c r="I74" s="127">
        <f>HYDROIZOLACJA!E16</f>
        <v>0</v>
      </c>
    </row>
    <row r="75" spans="1:9" ht="12">
      <c r="A75" s="23" t="str">
        <f>HYDROIZOLACJA!C17</f>
        <v>4410-000-000X-KLW010</v>
      </c>
      <c r="B75" s="128">
        <f>HYDROIZOLACJA!$H$4</f>
        <v>0</v>
      </c>
      <c r="C75" s="128">
        <f>HYDROIZOLACJA!$H$7</f>
        <v>0</v>
      </c>
      <c r="D75" s="128">
        <f>HYDROIZOLACJA!$H$5</f>
        <v>0</v>
      </c>
      <c r="E75" s="128" t="str">
        <f>HYDROIZOLACJA!$H$6</f>
        <v>SHO</v>
      </c>
      <c r="F75" s="128">
        <f>HYDROIZOLACJA!$C$3</f>
        <v>0</v>
      </c>
      <c r="G75" s="129" t="str">
        <f>HYDROIZOLACJA!$C$9</f>
        <v>2024-06-4</v>
      </c>
      <c r="H75" s="219" t="str">
        <f>'DACHY PŁASKIE'!$H$8</f>
        <v>PLN</v>
      </c>
      <c r="I75" s="127">
        <f>HYDROIZOLACJA!E17</f>
        <v>0</v>
      </c>
    </row>
    <row r="76" spans="1:9" ht="12">
      <c r="A76" s="23" t="str">
        <f>HYDROIZOLACJA!C18</f>
        <v>4410-000-000X-KLW005</v>
      </c>
      <c r="B76" s="128">
        <f>HYDROIZOLACJA!$H$4</f>
        <v>0</v>
      </c>
      <c r="C76" s="128">
        <f>HYDROIZOLACJA!$H$7</f>
        <v>0</v>
      </c>
      <c r="D76" s="128">
        <f>HYDROIZOLACJA!$H$5</f>
        <v>0</v>
      </c>
      <c r="E76" s="128" t="str">
        <f>HYDROIZOLACJA!$H$6</f>
        <v>SHO</v>
      </c>
      <c r="F76" s="128">
        <f>HYDROIZOLACJA!$C$3</f>
        <v>0</v>
      </c>
      <c r="G76" s="129" t="str">
        <f>HYDROIZOLACJA!$C$9</f>
        <v>2024-06-4</v>
      </c>
      <c r="H76" s="219" t="str">
        <f>'DACHY PŁASKIE'!$H$8</f>
        <v>PLN</v>
      </c>
      <c r="I76" s="127">
        <f>HYDROIZOLACJA!E18</f>
        <v>0</v>
      </c>
    </row>
    <row r="77" spans="1:9" ht="12">
      <c r="A77" s="23" t="str">
        <f>HYDROIZOLACJA!C19</f>
        <v>4410-000-000X-KLS750</v>
      </c>
      <c r="B77" s="128">
        <f>HYDROIZOLACJA!$H$4</f>
        <v>0</v>
      </c>
      <c r="C77" s="128">
        <f>HYDROIZOLACJA!$H$7</f>
        <v>0</v>
      </c>
      <c r="D77" s="128">
        <f>HYDROIZOLACJA!$H$5</f>
        <v>0</v>
      </c>
      <c r="E77" s="128" t="str">
        <f>HYDROIZOLACJA!$H$6</f>
        <v>SHO</v>
      </c>
      <c r="F77" s="128">
        <f>HYDROIZOLACJA!$C$3</f>
        <v>0</v>
      </c>
      <c r="G77" s="129" t="str">
        <f>HYDROIZOLACJA!$C$9</f>
        <v>2024-06-4</v>
      </c>
      <c r="H77" s="219" t="str">
        <f>'DACHY PŁASKIE'!$H$8</f>
        <v>PLN</v>
      </c>
      <c r="I77" s="127">
        <f>HYDROIZOLACJA!E19</f>
        <v>0</v>
      </c>
    </row>
    <row r="78" spans="1:9" ht="12">
      <c r="A78" s="23" t="str">
        <f>HYDROIZOLACJA!C20</f>
        <v>4410-000-000X-KLB022</v>
      </c>
      <c r="B78" s="128">
        <f>HYDROIZOLACJA!$H$4</f>
        <v>0</v>
      </c>
      <c r="C78" s="128">
        <f>HYDROIZOLACJA!$H$7</f>
        <v>0</v>
      </c>
      <c r="D78" s="128">
        <f>HYDROIZOLACJA!$H$5</f>
        <v>0</v>
      </c>
      <c r="E78" s="128" t="str">
        <f>HYDROIZOLACJA!$H$6</f>
        <v>SHO</v>
      </c>
      <c r="F78" s="128">
        <f>HYDROIZOLACJA!$C$3</f>
        <v>0</v>
      </c>
      <c r="G78" s="129" t="str">
        <f>HYDROIZOLACJA!$C$9</f>
        <v>2024-06-4</v>
      </c>
      <c r="H78" s="219" t="str">
        <f>'DACHY PŁASKIE'!$H$8</f>
        <v>PLN</v>
      </c>
      <c r="I78" s="127">
        <f>HYDROIZOLACJA!E20</f>
        <v>0</v>
      </c>
    </row>
    <row r="79" spans="1:9" ht="12">
      <c r="A79" s="23" t="str">
        <f>HYDROIZOLACJA!C21</f>
        <v>4410-000-000X-TAZ075</v>
      </c>
      <c r="B79" s="128">
        <f>HYDROIZOLACJA!$H$4</f>
        <v>0</v>
      </c>
      <c r="C79" s="128">
        <f>HYDROIZOLACJA!$H$7</f>
        <v>0</v>
      </c>
      <c r="D79" s="128">
        <f>HYDROIZOLACJA!$H$5</f>
        <v>0</v>
      </c>
      <c r="E79" s="128" t="str">
        <f>HYDROIZOLACJA!$H$6</f>
        <v>SHO</v>
      </c>
      <c r="F79" s="128">
        <f>HYDROIZOLACJA!$C$3</f>
        <v>0</v>
      </c>
      <c r="G79" s="129" t="str">
        <f>HYDROIZOLACJA!$C$9</f>
        <v>2024-06-4</v>
      </c>
      <c r="H79" s="219" t="str">
        <f>'DACHY PŁASKIE'!$H$8</f>
        <v>PLN</v>
      </c>
      <c r="I79" s="127">
        <f>HYDROIZOLACJA!E21</f>
        <v>0</v>
      </c>
    </row>
    <row r="80" spans="1:9" ht="12">
      <c r="A80" s="23" t="str">
        <f>HYDROIZOLACJA!C22</f>
        <v>4410-000-000X-TAK150</v>
      </c>
      <c r="B80" s="128">
        <f>HYDROIZOLACJA!$H$4</f>
        <v>0</v>
      </c>
      <c r="C80" s="128">
        <f>HYDROIZOLACJA!$H$7</f>
        <v>0</v>
      </c>
      <c r="D80" s="128">
        <f>HYDROIZOLACJA!$H$5</f>
        <v>0</v>
      </c>
      <c r="E80" s="128" t="str">
        <f>HYDROIZOLACJA!$H$6</f>
        <v>SHO</v>
      </c>
      <c r="F80" s="128">
        <f>HYDROIZOLACJA!$C$3</f>
        <v>0</v>
      </c>
      <c r="G80" s="129" t="str">
        <f>HYDROIZOLACJA!$C$9</f>
        <v>2024-06-4</v>
      </c>
      <c r="H80" s="219" t="str">
        <f>'DACHY PŁASKIE'!$H$8</f>
        <v>PLN</v>
      </c>
      <c r="I80" s="127">
        <f>HYDROIZOLACJA!E22</f>
        <v>0</v>
      </c>
    </row>
    <row r="81" spans="1:9" ht="12">
      <c r="A81" s="23" t="str">
        <f>HYDROIZOLACJA!C23</f>
        <v>4410-000-000X-TAS022</v>
      </c>
      <c r="B81" s="128">
        <f>HYDROIZOLACJA!$H$4</f>
        <v>0</v>
      </c>
      <c r="C81" s="128">
        <f>HYDROIZOLACJA!$H$7</f>
        <v>0</v>
      </c>
      <c r="D81" s="128">
        <f>HYDROIZOLACJA!$H$5</f>
        <v>0</v>
      </c>
      <c r="E81" s="128" t="str">
        <f>HYDROIZOLACJA!$H$6</f>
        <v>SHO</v>
      </c>
      <c r="F81" s="128">
        <f>HYDROIZOLACJA!$C$3</f>
        <v>0</v>
      </c>
      <c r="G81" s="129" t="str">
        <f>HYDROIZOLACJA!$C$9</f>
        <v>2024-06-4</v>
      </c>
      <c r="H81" s="219" t="str">
        <f>'DACHY PŁASKIE'!$H$8</f>
        <v>PLN</v>
      </c>
      <c r="I81" s="127">
        <f>HYDROIZOLACJA!E23</f>
        <v>0</v>
      </c>
    </row>
    <row r="82" spans="1:9" ht="12">
      <c r="A82" s="23" t="str">
        <f>HYDROIZOLACJA!C24</f>
        <v>4410-000-000X-MSA045</v>
      </c>
      <c r="B82" s="128">
        <f>HYDROIZOLACJA!$H$4</f>
        <v>0</v>
      </c>
      <c r="C82" s="128">
        <f>HYDROIZOLACJA!$H$7</f>
        <v>0</v>
      </c>
      <c r="D82" s="128">
        <f>HYDROIZOLACJA!$H$5</f>
        <v>0</v>
      </c>
      <c r="E82" s="128" t="str">
        <f>HYDROIZOLACJA!$H$6</f>
        <v>SHO</v>
      </c>
      <c r="F82" s="128">
        <f>HYDROIZOLACJA!$C$3</f>
        <v>0</v>
      </c>
      <c r="G82" s="129" t="str">
        <f>HYDROIZOLACJA!$C$9</f>
        <v>2024-06-4</v>
      </c>
      <c r="H82" s="219" t="str">
        <f>'DACHY PŁASKIE'!$H$8</f>
        <v>PLN</v>
      </c>
      <c r="I82" s="127">
        <f>HYDROIZOLACJA!E24</f>
        <v>0</v>
      </c>
    </row>
    <row r="83" spans="1:9" ht="12">
      <c r="A83" s="23" t="str">
        <f>HYDROIZOLACJA!C25</f>
        <v>4410-000-000X-NAK216</v>
      </c>
      <c r="B83" s="128">
        <f>HYDROIZOLACJA!$H$4</f>
        <v>0</v>
      </c>
      <c r="C83" s="128">
        <f>HYDROIZOLACJA!$H$7</f>
        <v>0</v>
      </c>
      <c r="D83" s="128">
        <f>HYDROIZOLACJA!$H$5</f>
        <v>0</v>
      </c>
      <c r="E83" s="128" t="str">
        <f>HYDROIZOLACJA!$H$6</f>
        <v>SHO</v>
      </c>
      <c r="F83" s="128">
        <f>HYDROIZOLACJA!$C$3</f>
        <v>0</v>
      </c>
      <c r="G83" s="129" t="str">
        <f>HYDROIZOLACJA!$C$9</f>
        <v>2024-06-4</v>
      </c>
      <c r="H83" s="219" t="str">
        <f>'DACHY PŁASKIE'!$H$8</f>
        <v>PLN</v>
      </c>
      <c r="I83" s="127">
        <f>HYDROIZOLACJA!E25</f>
        <v>0</v>
      </c>
    </row>
    <row r="84" spans="1:9" ht="12">
      <c r="A84" s="23" t="str">
        <f>HYDROIZOLACJA!C26</f>
        <v>4410-000-000X-PDA950</v>
      </c>
      <c r="B84" s="128">
        <f>HYDROIZOLACJA!$H$4</f>
        <v>0</v>
      </c>
      <c r="C84" s="128">
        <f>HYDROIZOLACJA!$H$7</f>
        <v>0</v>
      </c>
      <c r="D84" s="128">
        <f>HYDROIZOLACJA!$H$5</f>
        <v>0</v>
      </c>
      <c r="E84" s="128" t="str">
        <f>HYDROIZOLACJA!$H$6</f>
        <v>SHO</v>
      </c>
      <c r="F84" s="128">
        <f>HYDROIZOLACJA!$C$3</f>
        <v>0</v>
      </c>
      <c r="G84" s="129" t="str">
        <f>HYDROIZOLACJA!$C$9</f>
        <v>2024-06-4</v>
      </c>
      <c r="H84" s="219" t="str">
        <f>'DACHY PŁASKIE'!$H$8</f>
        <v>PLN</v>
      </c>
      <c r="I84" s="127">
        <f>HYDROIZOLACJA!E26</f>
        <v>0</v>
      </c>
    </row>
    <row r="85" spans="1:9" ht="12">
      <c r="A85" s="23" t="str">
        <f>HYDROIZOLACJA!C27</f>
        <v>4410-000-000X-PDB378</v>
      </c>
      <c r="B85" s="128">
        <f>HYDROIZOLACJA!$H$4</f>
        <v>0</v>
      </c>
      <c r="C85" s="128">
        <f>HYDROIZOLACJA!$H$7</f>
        <v>0</v>
      </c>
      <c r="D85" s="128">
        <f>HYDROIZOLACJA!$H$5</f>
        <v>0</v>
      </c>
      <c r="E85" s="128" t="str">
        <f>HYDROIZOLACJA!$H$6</f>
        <v>SHO</v>
      </c>
      <c r="F85" s="128">
        <f>HYDROIZOLACJA!$C$3</f>
        <v>0</v>
      </c>
      <c r="G85" s="129" t="str">
        <f>HYDROIZOLACJA!$C$9</f>
        <v>2024-06-4</v>
      </c>
      <c r="H85" s="219" t="str">
        <f>'DACHY PŁASKIE'!$H$8</f>
        <v>PLN</v>
      </c>
      <c r="I85" s="127">
        <f>HYDROIZOLACJA!E27</f>
        <v>0</v>
      </c>
    </row>
    <row r="86" spans="1:9" ht="12">
      <c r="A86" s="23" t="str">
        <f>HYDROIZOLACJA!C28</f>
        <v>4410-000-000X-KOR150</v>
      </c>
      <c r="B86" s="128">
        <f>HYDROIZOLACJA!$H$4</f>
        <v>0</v>
      </c>
      <c r="C86" s="128">
        <f>HYDROIZOLACJA!$H$7</f>
        <v>0</v>
      </c>
      <c r="D86" s="128">
        <f>HYDROIZOLACJA!$H$5</f>
        <v>0</v>
      </c>
      <c r="E86" s="128" t="str">
        <f>HYDROIZOLACJA!$H$6</f>
        <v>SHO</v>
      </c>
      <c r="F86" s="128">
        <f>HYDROIZOLACJA!$C$3</f>
        <v>0</v>
      </c>
      <c r="G86" s="129" t="str">
        <f>HYDROIZOLACJA!$C$9</f>
        <v>2024-06-4</v>
      </c>
      <c r="H86" s="219" t="str">
        <f>'DACHY PŁASKIE'!$H$8</f>
        <v>PLN</v>
      </c>
      <c r="I86" s="127">
        <f>HYDROIZOLACJA!E28</f>
        <v>0</v>
      </c>
    </row>
    <row r="87" spans="1:9" ht="12">
      <c r="A87" s="23" t="str">
        <f>HYDROIZOLACJA!C29</f>
        <v>4410-000-000X-WAS000</v>
      </c>
      <c r="B87" s="128">
        <f>HYDROIZOLACJA!$H$4</f>
        <v>0</v>
      </c>
      <c r="C87" s="128">
        <f>HYDROIZOLACJA!$H$7</f>
        <v>0</v>
      </c>
      <c r="D87" s="128">
        <f>HYDROIZOLACJA!$H$5</f>
        <v>0</v>
      </c>
      <c r="E87" s="128" t="str">
        <f>HYDROIZOLACJA!$H$6</f>
        <v>SHO</v>
      </c>
      <c r="F87" s="128">
        <f>HYDROIZOLACJA!$C$3</f>
        <v>0</v>
      </c>
      <c r="G87" s="129" t="str">
        <f>HYDROIZOLACJA!$C$9</f>
        <v>2024-06-4</v>
      </c>
      <c r="H87" s="219" t="str">
        <f>'DACHY PŁASKIE'!$H$8</f>
        <v>PLN</v>
      </c>
      <c r="I87" s="127">
        <f>HYDROIZOLACJA!E29</f>
        <v>0</v>
      </c>
    </row>
    <row r="88" spans="1:9" ht="12">
      <c r="A88" s="23" t="str">
        <f>HYDROIZOLACJA!C30</f>
        <v>4410-000-000X-WAM000</v>
      </c>
      <c r="B88" s="128">
        <f>HYDROIZOLACJA!$H$4</f>
        <v>0</v>
      </c>
      <c r="C88" s="128">
        <f>HYDROIZOLACJA!$H$7</f>
        <v>0</v>
      </c>
      <c r="D88" s="128">
        <f>HYDROIZOLACJA!$H$5</f>
        <v>0</v>
      </c>
      <c r="E88" s="128" t="str">
        <f>HYDROIZOLACJA!$H$6</f>
        <v>SHO</v>
      </c>
      <c r="F88" s="128">
        <f>HYDROIZOLACJA!$C$3</f>
        <v>0</v>
      </c>
      <c r="G88" s="129" t="str">
        <f>HYDROIZOLACJA!$C$9</f>
        <v>2024-06-4</v>
      </c>
      <c r="H88" s="219" t="str">
        <f>'DACHY PŁASKIE'!$H$8</f>
        <v>PLN</v>
      </c>
      <c r="I88" s="127">
        <f>HYDROIZOLACJA!E30</f>
        <v>0</v>
      </c>
    </row>
    <row r="89" spans="1:9" ht="12">
      <c r="A89" s="23" t="str">
        <f>HYDROIZOLACJA!C31</f>
        <v>4410-000-000X-PAC000</v>
      </c>
      <c r="B89" s="128">
        <f>HYDROIZOLACJA!$H$4</f>
        <v>0</v>
      </c>
      <c r="C89" s="128">
        <f>HYDROIZOLACJA!$H$7</f>
        <v>0</v>
      </c>
      <c r="D89" s="128">
        <f>HYDROIZOLACJA!$H$5</f>
        <v>0</v>
      </c>
      <c r="E89" s="128" t="str">
        <f>HYDROIZOLACJA!$H$6</f>
        <v>SHO</v>
      </c>
      <c r="F89" s="128">
        <f>HYDROIZOLACJA!$C$3</f>
        <v>0</v>
      </c>
      <c r="G89" s="129" t="str">
        <f>HYDROIZOLACJA!$C$9</f>
        <v>2024-06-4</v>
      </c>
      <c r="H89" s="219" t="str">
        <f>'DACHY PŁASKIE'!$H$8</f>
        <v>PLN</v>
      </c>
      <c r="I89" s="127">
        <f>HYDROIZOLACJA!E31</f>
        <v>0</v>
      </c>
    </row>
    <row r="90" spans="1:9" ht="12">
      <c r="A90" s="23" t="str">
        <f>HYDROIZOLACJA!C32</f>
        <v>4410-000-000X-FIL000</v>
      </c>
      <c r="B90" s="128">
        <f>HYDROIZOLACJA!$H$4</f>
        <v>0</v>
      </c>
      <c r="C90" s="128">
        <f>HYDROIZOLACJA!$H$7</f>
        <v>0</v>
      </c>
      <c r="D90" s="128">
        <f>HYDROIZOLACJA!$H$5</f>
        <v>0</v>
      </c>
      <c r="E90" s="128" t="str">
        <f>HYDROIZOLACJA!$H$6</f>
        <v>SHO</v>
      </c>
      <c r="F90" s="128">
        <f>HYDROIZOLACJA!$C$3</f>
        <v>0</v>
      </c>
      <c r="G90" s="129" t="str">
        <f>HYDROIZOLACJA!$C$9</f>
        <v>2024-06-4</v>
      </c>
      <c r="H90" s="219" t="str">
        <f>'DACHY PŁASKIE'!$H$8</f>
        <v>PLN</v>
      </c>
      <c r="I90" s="127">
        <f>HYDROIZOLACJA!E32</f>
        <v>0</v>
      </c>
    </row>
    <row r="91" spans="1:9" ht="12">
      <c r="A91" s="23" t="str">
        <f>HYDROIZOLACJA!C33</f>
        <v>4410-000-000X-SPR500</v>
      </c>
      <c r="B91" s="128">
        <f>HYDROIZOLACJA!$H$4</f>
        <v>0</v>
      </c>
      <c r="C91" s="128">
        <f>HYDROIZOLACJA!$H$7</f>
        <v>0</v>
      </c>
      <c r="D91" s="128">
        <f>HYDROIZOLACJA!$H$5</f>
        <v>0</v>
      </c>
      <c r="E91" s="128" t="str">
        <f>HYDROIZOLACJA!$H$6</f>
        <v>SHO</v>
      </c>
      <c r="F91" s="128">
        <f>HYDROIZOLACJA!$C$3</f>
        <v>0</v>
      </c>
      <c r="G91" s="129" t="str">
        <f>HYDROIZOLACJA!$C$9</f>
        <v>2024-06-4</v>
      </c>
      <c r="H91" s="219" t="str">
        <f>'DACHY PŁASKIE'!$H$8</f>
        <v>PLN</v>
      </c>
      <c r="I91" s="127">
        <f>HYDROIZOLACJA!E33</f>
        <v>0</v>
      </c>
    </row>
    <row r="92" spans="1:9" ht="12">
      <c r="A92" s="23" t="str">
        <f>HYDROIZOLACJA!C34</f>
        <v>4410-000-000X-USZ325</v>
      </c>
      <c r="B92" s="128">
        <f>HYDROIZOLACJA!$H$4</f>
        <v>0</v>
      </c>
      <c r="C92" s="128">
        <f>HYDROIZOLACJA!$H$7</f>
        <v>0</v>
      </c>
      <c r="D92" s="128">
        <f>HYDROIZOLACJA!$H$5</f>
        <v>0</v>
      </c>
      <c r="E92" s="128" t="str">
        <f>HYDROIZOLACJA!$H$6</f>
        <v>SHO</v>
      </c>
      <c r="F92" s="128">
        <f>HYDROIZOLACJA!$C$3</f>
        <v>0</v>
      </c>
      <c r="G92" s="129" t="str">
        <f>HYDROIZOLACJA!$C$9</f>
        <v>2024-06-4</v>
      </c>
      <c r="H92" s="219" t="str">
        <f>'DACHY PŁASKIE'!$H$8</f>
        <v>PLN</v>
      </c>
      <c r="I92" s="127">
        <f>HYDROIZOLACJA!E34</f>
        <v>0</v>
      </c>
    </row>
    <row r="93" spans="1:9" ht="12">
      <c r="A93" s="23" t="str">
        <f>HYDROIZOLACJA!C35</f>
        <v>4410-000-000X-TAM025</v>
      </c>
      <c r="B93" s="128">
        <f>HYDROIZOLACJA!$H$4</f>
        <v>0</v>
      </c>
      <c r="C93" s="128">
        <f>HYDROIZOLACJA!$H$7</f>
        <v>0</v>
      </c>
      <c r="D93" s="128">
        <f>HYDROIZOLACJA!$H$5</f>
        <v>0</v>
      </c>
      <c r="E93" s="128" t="str">
        <f>HYDROIZOLACJA!$H$6</f>
        <v>SHO</v>
      </c>
      <c r="F93" s="128">
        <f>HYDROIZOLACJA!$C$3</f>
        <v>0</v>
      </c>
      <c r="G93" s="129" t="str">
        <f>HYDROIZOLACJA!$C$9</f>
        <v>2024-06-4</v>
      </c>
      <c r="H93" s="219" t="str">
        <f>'DACHY PŁASKIE'!$H$8</f>
        <v>PLN</v>
      </c>
      <c r="I93" s="127">
        <f>HYDROIZOLACJA!E35</f>
        <v>0</v>
      </c>
    </row>
    <row r="94" spans="1:9" ht="12">
      <c r="A94" s="23" t="str">
        <f>HYDROIZOLACJA!C36</f>
        <v>4410-000-000X-LAN000</v>
      </c>
      <c r="B94" s="128">
        <f>HYDROIZOLACJA!$H$4</f>
        <v>0</v>
      </c>
      <c r="C94" s="128">
        <f>HYDROIZOLACJA!$H$7</f>
        <v>0</v>
      </c>
      <c r="D94" s="128">
        <f>HYDROIZOLACJA!$H$5</f>
        <v>0</v>
      </c>
      <c r="E94" s="128" t="str">
        <f>HYDROIZOLACJA!$H$6</f>
        <v>SHO</v>
      </c>
      <c r="F94" s="128">
        <f>HYDROIZOLACJA!$C$3</f>
        <v>0</v>
      </c>
      <c r="G94" s="129" t="str">
        <f>HYDROIZOLACJA!$C$9</f>
        <v>2024-06-4</v>
      </c>
      <c r="H94" s="219" t="str">
        <f>'DACHY PŁASKIE'!$H$8</f>
        <v>PLN</v>
      </c>
      <c r="I94" s="127">
        <f>HYDROIZOLACJA!E36</f>
        <v>0</v>
      </c>
    </row>
    <row r="95" spans="1:9" ht="12">
      <c r="A95" s="23" t="str">
        <f>HYDROIZOLACJA!C37</f>
        <v>4410-000-000X-LAW400</v>
      </c>
      <c r="B95" s="128">
        <f>HYDROIZOLACJA!$H$4</f>
        <v>0</v>
      </c>
      <c r="C95" s="128">
        <f>HYDROIZOLACJA!$H$7</f>
        <v>0</v>
      </c>
      <c r="D95" s="128">
        <f>HYDROIZOLACJA!$H$5</f>
        <v>0</v>
      </c>
      <c r="E95" s="128" t="str">
        <f>HYDROIZOLACJA!$H$6</f>
        <v>SHO</v>
      </c>
      <c r="F95" s="128">
        <f>HYDROIZOLACJA!$C$3</f>
        <v>0</v>
      </c>
      <c r="G95" s="129" t="str">
        <f>HYDROIZOLACJA!$C$9</f>
        <v>2024-06-4</v>
      </c>
      <c r="H95" s="219" t="str">
        <f>'DACHY PŁASKIE'!$H$8</f>
        <v>PLN</v>
      </c>
      <c r="I95" s="127">
        <f>HYDROIZOLACJA!E37</f>
        <v>0</v>
      </c>
    </row>
    <row r="97" spans="1:7" s="26" customFormat="1" ht="19.5">
      <c r="A97" s="33">
        <f>'DACHY PŁASKIE'!D96+HYDROIZOLACJA!D43</f>
        <v>0</v>
      </c>
      <c r="B97" s="25" t="s">
        <v>29</v>
      </c>
      <c r="G97" s="60"/>
    </row>
  </sheetData>
  <sheetProtection password="EF5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Galeco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tpiotrowski</dc:creator>
  <cp:keywords/>
  <dc:description/>
  <cp:lastModifiedBy>Justyna Brzezińska</cp:lastModifiedBy>
  <cp:lastPrinted>2024-05-08T13:01:22Z</cp:lastPrinted>
  <dcterms:created xsi:type="dcterms:W3CDTF">2007-03-07T19:25:50Z</dcterms:created>
  <dcterms:modified xsi:type="dcterms:W3CDTF">2024-06-04T11:06:57Z</dcterms:modified>
  <cp:category/>
  <cp:version/>
  <cp:contentType/>
  <cp:contentStatus/>
</cp:coreProperties>
</file>