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5204" windowHeight="8952" activeTab="2"/>
  </bookViews>
  <sheets>
    <sheet name="PVC 90 i 110" sheetId="1" r:id="rId1"/>
    <sheet name="PVC 130" sheetId="2" r:id="rId2"/>
    <sheet name="PVC 150" sheetId="3" r:id="rId3"/>
    <sheet name="PVC 2 135" sheetId="4" r:id="rId4"/>
    <sheet name="Lista" sheetId="5" r:id="rId5"/>
  </sheets>
  <definedNames/>
  <calcPr fullCalcOnLoad="1" fullPrecision="0"/>
</workbook>
</file>

<file path=xl/comments1.xml><?xml version="1.0" encoding="utf-8"?>
<comments xmlns="http://schemas.openxmlformats.org/spreadsheetml/2006/main">
  <authors>
    <author>aglowacz</author>
  </authors>
  <commentList>
    <comment ref="L3" authorId="0">
      <text>
        <r>
          <rPr>
            <b/>
            <sz val="9"/>
            <rFont val="Tahoma"/>
            <family val="2"/>
          </rPr>
          <t>aglowacz:</t>
        </r>
        <r>
          <rPr>
            <sz val="9"/>
            <rFont val="Tahoma"/>
            <family val="2"/>
          </rPr>
          <t xml:space="preserve">
edycja 02.04.2019</t>
        </r>
      </text>
    </comment>
  </commentList>
</comments>
</file>

<file path=xl/comments2.xml><?xml version="1.0" encoding="utf-8"?>
<comments xmlns="http://schemas.openxmlformats.org/spreadsheetml/2006/main">
  <authors>
    <author>aglowacz</author>
  </authors>
  <commentList>
    <comment ref="O3" authorId="0">
      <text>
        <r>
          <rPr>
            <b/>
            <sz val="9"/>
            <rFont val="Tahoma"/>
            <family val="2"/>
          </rPr>
          <t>aglowacz:</t>
        </r>
        <r>
          <rPr>
            <sz val="9"/>
            <rFont val="Tahoma"/>
            <family val="2"/>
          </rPr>
          <t xml:space="preserve">
edycja 02.04.2019</t>
        </r>
      </text>
    </comment>
  </commentList>
</comments>
</file>

<file path=xl/comments3.xml><?xml version="1.0" encoding="utf-8"?>
<comments xmlns="http://schemas.openxmlformats.org/spreadsheetml/2006/main">
  <authors>
    <author>aglowacz</author>
  </authors>
  <commentList>
    <comment ref="N4" authorId="0">
      <text>
        <r>
          <rPr>
            <b/>
            <sz val="9"/>
            <rFont val="Tahoma"/>
            <family val="2"/>
          </rPr>
          <t>aglowacz:</t>
        </r>
        <r>
          <rPr>
            <sz val="9"/>
            <rFont val="Tahoma"/>
            <family val="2"/>
          </rPr>
          <t xml:space="preserve">
edycja 02.04.2019</t>
        </r>
      </text>
    </comment>
  </commentList>
</comments>
</file>

<file path=xl/comments4.xml><?xml version="1.0" encoding="utf-8"?>
<comments xmlns="http://schemas.openxmlformats.org/spreadsheetml/2006/main">
  <authors>
    <author>Agnieszka Głowacz</author>
  </authors>
  <commentList>
    <comment ref="K4" authorId="0">
      <text>
        <r>
          <rPr>
            <b/>
            <sz val="9"/>
            <rFont val="Tahoma"/>
            <family val="2"/>
          </rPr>
          <t>Agnieszka Głowacz:</t>
        </r>
        <r>
          <rPr>
            <sz val="9"/>
            <rFont val="Tahoma"/>
            <family val="2"/>
          </rPr>
          <t xml:space="preserve">
edycja 02.04.2019</t>
        </r>
      </text>
    </comment>
  </commentList>
</comments>
</file>

<file path=xl/sharedStrings.xml><?xml version="1.0" encoding="utf-8"?>
<sst xmlns="http://schemas.openxmlformats.org/spreadsheetml/2006/main" count="664" uniqueCount="309">
  <si>
    <t>elementy rynnowe</t>
  </si>
  <si>
    <t>Rynna 2 mb</t>
  </si>
  <si>
    <t>Hak z PVC</t>
  </si>
  <si>
    <t>Hak metalowy nakrokwiowy</t>
  </si>
  <si>
    <t>Łącznik rynny</t>
  </si>
  <si>
    <t>Łuk 90° wewnętrzny</t>
  </si>
  <si>
    <t>Łuk 90° zewnętrzny</t>
  </si>
  <si>
    <t>Odpływ bezuszczelkowy 90/50 mm</t>
  </si>
  <si>
    <t>Zaślepka lewa</t>
  </si>
  <si>
    <t>Zaślepka prawa</t>
  </si>
  <si>
    <t>elementy spustowe</t>
  </si>
  <si>
    <t>Rura 2 mb</t>
  </si>
  <si>
    <t>Mufa</t>
  </si>
  <si>
    <t>Kolano 45°</t>
  </si>
  <si>
    <t>Obejma metalowa do dybla</t>
  </si>
  <si>
    <t>V</t>
  </si>
  <si>
    <t>C</t>
  </si>
  <si>
    <t>W</t>
  </si>
  <si>
    <t>B</t>
  </si>
  <si>
    <t>Rynna 4 mb</t>
  </si>
  <si>
    <t>Odpływ bezuszczelkowy 130/80 mm</t>
  </si>
  <si>
    <t>Odpływ bezuszczelkowy 130/100mm</t>
  </si>
  <si>
    <t xml:space="preserve">Odpływ 150/100 mm </t>
  </si>
  <si>
    <t>Rura 4 mb</t>
  </si>
  <si>
    <t xml:space="preserve">Trójnik 67° </t>
  </si>
  <si>
    <t>Obejma PVC do dybla</t>
  </si>
  <si>
    <t>A</t>
  </si>
  <si>
    <t>Hak metalowy nakrokwiowy wzmocniony</t>
  </si>
  <si>
    <t>Hak metalowy doczołowy</t>
  </si>
  <si>
    <r>
      <t xml:space="preserve">CIEMNO- BRĄZOWY                 </t>
    </r>
    <r>
      <rPr>
        <sz val="7"/>
        <rFont val="Verdana"/>
        <family val="2"/>
      </rPr>
      <t xml:space="preserve"> ~RAL 8019</t>
    </r>
  </si>
  <si>
    <t>Odpływ bezuszczelkowy 110/80 mm</t>
  </si>
  <si>
    <t>Kolano 67°</t>
  </si>
  <si>
    <t xml:space="preserve">Kolano 67° </t>
  </si>
  <si>
    <t>K</t>
  </si>
  <si>
    <t>Trójnik 67°</t>
  </si>
  <si>
    <r>
      <t xml:space="preserve">BIAŁY                                  </t>
    </r>
    <r>
      <rPr>
        <sz val="7"/>
        <rFont val="Verdana"/>
        <family val="2"/>
      </rPr>
      <t xml:space="preserve"> ~RAL 9010</t>
    </r>
  </si>
  <si>
    <r>
      <t xml:space="preserve">BIAŁY                               </t>
    </r>
    <r>
      <rPr>
        <sz val="7"/>
        <rFont val="Verdana"/>
        <family val="2"/>
      </rPr>
      <t>~RAL 9010</t>
    </r>
  </si>
  <si>
    <r>
      <t xml:space="preserve">CZARNY                                              </t>
    </r>
    <r>
      <rPr>
        <sz val="7"/>
        <rFont val="Verdana"/>
        <family val="2"/>
      </rPr>
      <t>~RAL 9005</t>
    </r>
  </si>
  <si>
    <t>10/60</t>
  </si>
  <si>
    <t>5/25</t>
  </si>
  <si>
    <t>1/1</t>
  </si>
  <si>
    <t>5/20</t>
  </si>
  <si>
    <t>10/170</t>
  </si>
  <si>
    <t>5/100</t>
  </si>
  <si>
    <t>20/200</t>
  </si>
  <si>
    <t>10/50</t>
  </si>
  <si>
    <t>5/80</t>
  </si>
  <si>
    <t>1/10</t>
  </si>
  <si>
    <t>1/15</t>
  </si>
  <si>
    <t>5/50</t>
  </si>
  <si>
    <t>5/40</t>
  </si>
  <si>
    <t>5/60</t>
  </si>
  <si>
    <t>2/40</t>
  </si>
  <si>
    <t>10/180</t>
  </si>
  <si>
    <t>Dybel 100 mm</t>
  </si>
  <si>
    <t>Dybel 140 mm</t>
  </si>
  <si>
    <t>Dybel 180 mm</t>
  </si>
  <si>
    <t>Dybel 220 mm</t>
  </si>
  <si>
    <t>Dybel 250 mm</t>
  </si>
  <si>
    <t>1/25</t>
  </si>
  <si>
    <t>1/20</t>
  </si>
  <si>
    <t>1/50</t>
  </si>
  <si>
    <r>
      <t xml:space="preserve">CZARNY                                   </t>
    </r>
    <r>
      <rPr>
        <sz val="7"/>
        <rFont val="Verdana"/>
        <family val="2"/>
      </rPr>
      <t xml:space="preserve"> ~RAL 9005</t>
    </r>
  </si>
  <si>
    <t xml:space="preserve">Kolano 45° </t>
  </si>
  <si>
    <t>Dybel 300 mm</t>
  </si>
  <si>
    <t>10/80</t>
  </si>
  <si>
    <t>10/100</t>
  </si>
  <si>
    <t>1/8</t>
  </si>
  <si>
    <t>Kolano PE elastyczne</t>
  </si>
  <si>
    <t>Wspornik do haka doczołowego</t>
  </si>
  <si>
    <t>50/50</t>
  </si>
  <si>
    <t>Stopka obejmy do płyty warstwowej</t>
  </si>
  <si>
    <t>10/200</t>
  </si>
  <si>
    <t>Łuk 135° wewnętrzny</t>
  </si>
  <si>
    <t>Łuk 135° zewnętrzny</t>
  </si>
  <si>
    <t>Łuk dowolny wewn. jednopłaszczyznowy*</t>
  </si>
  <si>
    <t>Łuk dowolny zewn. jednopłaszczyznowy*</t>
  </si>
  <si>
    <t xml:space="preserve">Obejma PVC </t>
  </si>
  <si>
    <t>G</t>
  </si>
  <si>
    <t>1/5</t>
  </si>
  <si>
    <t>RE090-_-RY200-G</t>
  </si>
  <si>
    <t>RE090-_-HM----D</t>
  </si>
  <si>
    <t>RE090-_-LW090-A</t>
  </si>
  <si>
    <t>RE090-_-LW135-X</t>
  </si>
  <si>
    <t>RE090-_-LZ135-X</t>
  </si>
  <si>
    <t>RE090-_-LW___-X</t>
  </si>
  <si>
    <t>RE090-_-LZ___-X</t>
  </si>
  <si>
    <t>SP050-_-RU200-G</t>
  </si>
  <si>
    <t>SP050-_-OM----D</t>
  </si>
  <si>
    <t>SP050-_-OB----C</t>
  </si>
  <si>
    <t>SP080-_-OD----A</t>
  </si>
  <si>
    <t>5/35</t>
  </si>
  <si>
    <t>SP080-_-RU400-G</t>
  </si>
  <si>
    <t>SP100-_-RU400-G</t>
  </si>
  <si>
    <t>SP100-_-OD----A</t>
  </si>
  <si>
    <t>Łuk dowolny wewn. jednopłaszcz.*</t>
  </si>
  <si>
    <t>Łuk dowolny zewn. jednopłaszcz.*</t>
  </si>
  <si>
    <t>RE150-_-LW090-A</t>
  </si>
  <si>
    <t>RE150-_-LZ090-A</t>
  </si>
  <si>
    <t>RE150-_-LW135-X</t>
  </si>
  <si>
    <t>RE150-_-LZ135-X</t>
  </si>
  <si>
    <t>RE150-_-LW___-X</t>
  </si>
  <si>
    <t>RE150-_-LZ___-X</t>
  </si>
  <si>
    <t>RE150-_-RY400-G</t>
  </si>
  <si>
    <t>RE150-_-HM----D</t>
  </si>
  <si>
    <t>OG-OSD---_-BUT-A</t>
  </si>
  <si>
    <t>OG-OSD----KOSZ-A</t>
  </si>
  <si>
    <t>OG-OSD---_-KLV-A</t>
  </si>
  <si>
    <t>OG-OSD---_-KLR-A</t>
  </si>
  <si>
    <t>SPUNI---D-100-D</t>
  </si>
  <si>
    <t>SPUNI---D-140-D</t>
  </si>
  <si>
    <t>SPUNI---D-180-D</t>
  </si>
  <si>
    <t>SPUNI---D-220-D</t>
  </si>
  <si>
    <t>SPUNI---D-STW-D</t>
  </si>
  <si>
    <t>REUNI---KJ075-X</t>
  </si>
  <si>
    <t>RUUNI---W-300-D</t>
  </si>
  <si>
    <t>kod</t>
  </si>
  <si>
    <t>szt./opak.</t>
  </si>
  <si>
    <t>numer</t>
  </si>
  <si>
    <t>Zamawiający:</t>
  </si>
  <si>
    <t>Nazwa :</t>
  </si>
  <si>
    <t>Adres :</t>
  </si>
  <si>
    <t>Telefon :</t>
  </si>
  <si>
    <t>Data odbioru/dostawy</t>
  </si>
  <si>
    <t>wartość netto PLN</t>
  </si>
  <si>
    <t>VAT 23%</t>
  </si>
  <si>
    <t>Dostawca : GALECO Sp. z o.o.</t>
  </si>
  <si>
    <t>akcesoria</t>
  </si>
  <si>
    <t>czarny</t>
  </si>
  <si>
    <t>c.brązowy</t>
  </si>
  <si>
    <r>
      <t xml:space="preserve">CZEKOLA-       DOWY BRĄZ                  </t>
    </r>
    <r>
      <rPr>
        <sz val="7"/>
        <rFont val="Verdana"/>
        <family val="2"/>
      </rPr>
      <t>~RAL 8017</t>
    </r>
  </si>
  <si>
    <t>RE110-_-RY400-G</t>
  </si>
  <si>
    <t>RE110-_-HP----A</t>
  </si>
  <si>
    <t>RE110-_-HD----D</t>
  </si>
  <si>
    <t>RE110-_-HG----D</t>
  </si>
  <si>
    <t>RE110-_-LW135-X</t>
  </si>
  <si>
    <t>RE110-_-LZ135-X</t>
  </si>
  <si>
    <t>RE110-_-LW___-X</t>
  </si>
  <si>
    <t>RE110-_-LZ___-X</t>
  </si>
  <si>
    <t>RE130-_-RY400-G</t>
  </si>
  <si>
    <t>RE130-_-HM----D</t>
  </si>
  <si>
    <t>RE130-_-HG----D</t>
  </si>
  <si>
    <t>RE130-_-LW135-X</t>
  </si>
  <si>
    <t>RE130-_-LW___-X</t>
  </si>
  <si>
    <t>RE130-_-LZ___-X</t>
  </si>
  <si>
    <t>Łuk dowolny wewn. dwupłaszczyznowy*</t>
  </si>
  <si>
    <t>Łuk dowolny zewn.dwupłaszczyznowy*</t>
  </si>
  <si>
    <t>RE110-_-LE___-X</t>
  </si>
  <si>
    <t>RE110-_-LV___-X</t>
  </si>
  <si>
    <t>RE090-_-LE___-X</t>
  </si>
  <si>
    <t>RE090-_-LV___-X</t>
  </si>
  <si>
    <t>Łuk dowolny wewn. dwupłaszcz.*</t>
  </si>
  <si>
    <t>Łuk dowolny zewn. dwupłaszcz.*</t>
  </si>
  <si>
    <t>RE130-_-LE___-X</t>
  </si>
  <si>
    <t>RE130-_-LV___-X</t>
  </si>
  <si>
    <t>RE150-_-LV___-X</t>
  </si>
  <si>
    <t>RE150-_-LE___-X</t>
  </si>
  <si>
    <t>wartość brutto PLN</t>
  </si>
  <si>
    <t>CENA NETTO PLN/SZT.</t>
  </si>
  <si>
    <t>WARTOŚĆ ZAMÓWIENIA:</t>
  </si>
  <si>
    <t>szt./op.</t>
  </si>
  <si>
    <t>SPUNI-G-80/50</t>
  </si>
  <si>
    <t>SPUNI-G-100/80</t>
  </si>
  <si>
    <t>SPUNI-G-110/100</t>
  </si>
  <si>
    <t>rabat</t>
  </si>
  <si>
    <t>wartość netto po rabacie</t>
  </si>
  <si>
    <t>RE130-_-HP----A</t>
  </si>
  <si>
    <r>
      <t xml:space="preserve">GRAFITOWY                              </t>
    </r>
    <r>
      <rPr>
        <sz val="7"/>
        <rFont val="Verdana"/>
        <family val="2"/>
      </rPr>
      <t>~RAL 7021</t>
    </r>
  </si>
  <si>
    <r>
      <t xml:space="preserve">JASNO-POPIELATY                               </t>
    </r>
    <r>
      <rPr>
        <sz val="7"/>
        <rFont val="Verdana"/>
        <family val="2"/>
      </rPr>
      <t xml:space="preserve"> ~RAL 7038</t>
    </r>
  </si>
  <si>
    <r>
      <t xml:space="preserve">GRAFITOWY                                       </t>
    </r>
    <r>
      <rPr>
        <sz val="7"/>
        <rFont val="Verdana"/>
        <family val="2"/>
      </rPr>
      <t>~RAL 7021</t>
    </r>
  </si>
  <si>
    <t>Sprzedaży</t>
  </si>
  <si>
    <t>Koordynator</t>
  </si>
  <si>
    <t>Um.</t>
  </si>
  <si>
    <t>Klient</t>
  </si>
  <si>
    <t>Typ zam.</t>
  </si>
  <si>
    <t>Nr ZZ klienta</t>
  </si>
  <si>
    <t>Wymagana data</t>
  </si>
  <si>
    <t>Sprzedawca</t>
  </si>
  <si>
    <t>Magazynowy</t>
  </si>
  <si>
    <t>Ilość</t>
  </si>
  <si>
    <t>wypełnia Galeco:</t>
  </si>
  <si>
    <t>Koordyn.</t>
  </si>
  <si>
    <t>ID Klienta</t>
  </si>
  <si>
    <t>SHO</t>
  </si>
  <si>
    <t>Redukcja popiel 080/050</t>
  </si>
  <si>
    <t>Redukcja popiel 100/080</t>
  </si>
  <si>
    <t xml:space="preserve">Redukcja popiel 110/100 </t>
  </si>
  <si>
    <t>(w formacie RRRR-MM-DD)</t>
  </si>
  <si>
    <t>wartość netto zamówienia po rabacie do sprawdzenia z ZK</t>
  </si>
  <si>
    <t>10/240</t>
  </si>
  <si>
    <r>
      <t xml:space="preserve">MIEDZIANY                             </t>
    </r>
    <r>
      <rPr>
        <sz val="7"/>
        <rFont val="Verdana"/>
        <family val="2"/>
      </rPr>
      <t>~RAL 8007</t>
    </r>
  </si>
  <si>
    <t>6/30</t>
  </si>
  <si>
    <r>
      <t>Łuk zewnętrzny regulowany                         o kącie 90-150</t>
    </r>
    <r>
      <rPr>
        <sz val="8"/>
        <rFont val="Arial"/>
        <family val="2"/>
      </rPr>
      <t>º</t>
    </r>
  </si>
  <si>
    <t>ZAMÓWIENIE NA RYNNY GALECO PVC 90 i 110</t>
  </si>
  <si>
    <t>ZAMÓWIENIE NA RYNNY GALECO PVC 130</t>
  </si>
  <si>
    <t>SP100-_-RE110</t>
  </si>
  <si>
    <t>#</t>
  </si>
  <si>
    <t># Dotyczy ilości hurtowych</t>
  </si>
  <si>
    <t>DOLNOŚLĄSKIE BH - Wrocław, ul. Północna 15-19, tel. 71 313 11 14, fax 71 347 28 44, 71 723 47 73, wroclaw@galeco.pl</t>
  </si>
  <si>
    <t>LUBELSKIE BH - Puławy, ul. Dęblińska 56, tel. 81 886 45 19, fax 81 888 69 95, 81 463 40 37, pulawy@galeco.pl</t>
  </si>
  <si>
    <t>MAZOWIECKIE BH - Sulejówek, ul. Trakt Brzeski 134, tel. 22 783 38 58, fax 22 783 34 45, 22 203 47 67, warszawa@galeco.pl</t>
  </si>
  <si>
    <t>PŁOCKIE BH - Płock, ul. Kostrogaj 6, tel. 24 262 01 28, fax 24 262 01 48, 24 362 09 16, plock@galeco.pl</t>
  </si>
  <si>
    <t>ŚLĄSKIE BH - Mikołów k/Katowic, ul. Gliwicka 122, tel. 32 354 31 73, fax 32 354 31 74, 12 376 76 21, katowice@galeco.pl</t>
  </si>
  <si>
    <t>WIELKOPOLSKIE BH - Poznań, ul. Warszawska 37a, tel. 61 661 58 40, fax 61 661 58 41, 61 646 84 81, poznan@galeco.pl</t>
  </si>
  <si>
    <t>A,V</t>
  </si>
  <si>
    <t>SP080-_-KO067-G</t>
  </si>
  <si>
    <t>RE150-_-HP----G</t>
  </si>
  <si>
    <t>RE130-_-LA----G</t>
  </si>
  <si>
    <t>SP100-_-KO067-G</t>
  </si>
  <si>
    <t>Dybel 80 mm</t>
  </si>
  <si>
    <t>SPUNI---D-080-D</t>
  </si>
  <si>
    <t>RE130-_-HL----Q</t>
  </si>
  <si>
    <t>SPUNI---D-250-D</t>
  </si>
  <si>
    <t>SPUNI---D-300-D</t>
  </si>
  <si>
    <t>RE150-_-OP100-G</t>
  </si>
  <si>
    <t>Hak metalowy nakrokw. wzmocn.**</t>
  </si>
  <si>
    <t>Osadnik uniwersalny</t>
  </si>
  <si>
    <t>Koszyczek do osadnika**</t>
  </si>
  <si>
    <t>Klapka do osadnika**</t>
  </si>
  <si>
    <t>Klapka pod rurę okr. do osadnika**</t>
  </si>
  <si>
    <t>**</t>
  </si>
  <si>
    <t>** O dostępność proszę pytać w Biurach Handlowych Galeco</t>
  </si>
  <si>
    <t>POMORSKIE BH - Gdynia, ul. Hutnicza 59, tel. 58 667 35 35, fax 58 663 74 15, 58 732 15 73, gdynia@galeco.pl</t>
  </si>
  <si>
    <t>RE110-_-LA----G</t>
  </si>
  <si>
    <t>RE110-_-LZ090-G</t>
  </si>
  <si>
    <t>RE110-_-LW090-G</t>
  </si>
  <si>
    <t>RE110-_-OP080-G</t>
  </si>
  <si>
    <t>SP080-_-MU----G</t>
  </si>
  <si>
    <t>RE130-_-LZ090-G</t>
  </si>
  <si>
    <t>SP100-_-TR067-G</t>
  </si>
  <si>
    <t>RE090-_-LA----G</t>
  </si>
  <si>
    <t>RE090-_-OP050-G</t>
  </si>
  <si>
    <t>RE150-_-ZL----G</t>
  </si>
  <si>
    <t>RE150-_-ZP----G</t>
  </si>
  <si>
    <t>data i podpis zamawiającego</t>
  </si>
  <si>
    <t>Rewizja</t>
  </si>
  <si>
    <t>RE090-_-LZ090-G</t>
  </si>
  <si>
    <t>Dokument Microsoft Excel. Edycja w programie innym niż Microsoft Excel może powodować nieprawidłowe działanie kalkulatora.</t>
  </si>
  <si>
    <t>SP050-_-MU----G</t>
  </si>
  <si>
    <t>SP050-_-KO067-G</t>
  </si>
  <si>
    <t>SP080-_-TR067-G</t>
  </si>
  <si>
    <t>RE130-_-OP100-G</t>
  </si>
  <si>
    <t>OG-POL110-KE110-K</t>
  </si>
  <si>
    <t>RE090-_-ZL----G</t>
  </si>
  <si>
    <t>RE090-_-ZP----G</t>
  </si>
  <si>
    <t>*** 100% szczelności połączenia po 24 godzinach tylko przy zastosowaniu powyższego kleju</t>
  </si>
  <si>
    <t>Klej do narożnika regulow. PVC***</t>
  </si>
  <si>
    <t>Aktualnie obowiązujące ceny znajdują się w cennikach dostępnych na stronie www.galeco.pl.</t>
  </si>
  <si>
    <t>1/6</t>
  </si>
  <si>
    <t>RE130-_-ZL----G</t>
  </si>
  <si>
    <t>RE130-_-ZP----G</t>
  </si>
  <si>
    <t>RE130-_-LZREG-G</t>
  </si>
  <si>
    <t>RE130-_-OP080-G</t>
  </si>
  <si>
    <t>RE150-_-LA----G</t>
  </si>
  <si>
    <t>ZAMÓWIENIE NA RYNNY GALECO PVC 150</t>
  </si>
  <si>
    <t xml:space="preserve">** O dostępność proszę pytać w Biurach Handlowych Galeco     </t>
  </si>
  <si>
    <t>RUUNI---SP400</t>
  </si>
  <si>
    <t>str 4/4</t>
  </si>
  <si>
    <t>str 3/4</t>
  </si>
  <si>
    <t>str 2/4</t>
  </si>
  <si>
    <t>str 1/4</t>
  </si>
  <si>
    <t>80x70</t>
  </si>
  <si>
    <t>RQ135-_-RY400-G</t>
  </si>
  <si>
    <t>RQ135-_-HP----G</t>
  </si>
  <si>
    <t>RQ135-_-HM----D</t>
  </si>
  <si>
    <t>RQ135-_-LA----G</t>
  </si>
  <si>
    <t>RQ135-_-ZL----G</t>
  </si>
  <si>
    <t>RQ135-_-ZP----G</t>
  </si>
  <si>
    <t xml:space="preserve">Odpływ 135/080 mm </t>
  </si>
  <si>
    <t>RQ135-_-OP080-G</t>
  </si>
  <si>
    <t>SQ080-_-RU400-G</t>
  </si>
  <si>
    <t>SQ080-_-KO067-G</t>
  </si>
  <si>
    <t>SQ080-_-MU----G</t>
  </si>
  <si>
    <t>SQ080-_-OM----D</t>
  </si>
  <si>
    <t>RQ135-_-LW090-G</t>
  </si>
  <si>
    <t>RQ135-_-LZ090-G</t>
  </si>
  <si>
    <t>Koszyczek do osadnika*</t>
  </si>
  <si>
    <t>Klapka do osadnika*</t>
  </si>
  <si>
    <t>Klapka pod rurę okrągłą do osadnika*</t>
  </si>
  <si>
    <t>RQ135---WK----G</t>
  </si>
  <si>
    <t>MAŁOPOLSKIE BH - Ładna 70C, Skrzyszów, tel. 14 623 04 38, fax 14 623 04 45, 14 689 09 98, tarnow@galeco.pl</t>
  </si>
  <si>
    <t>Wkładka uszczelniająca</t>
  </si>
  <si>
    <t>Zaślepka lewa (z wkładką uszczeln.)</t>
  </si>
  <si>
    <t>Zaślepka prawa (z wkładką uszczeln.)</t>
  </si>
  <si>
    <t>Łącznik rynny (z wkładkami uszczeln. 2szt.)</t>
  </si>
  <si>
    <t>Łuk 90° zewnętrzny (z wkładkami uszczeln. 2szt.)</t>
  </si>
  <si>
    <t>ZAMÓWIENIE NA RYNNY GALECO PVC 2 135</t>
  </si>
  <si>
    <t>1/12</t>
  </si>
  <si>
    <t>2/60</t>
  </si>
  <si>
    <t>6/96</t>
  </si>
  <si>
    <t>6/12</t>
  </si>
  <si>
    <t>2/18</t>
  </si>
  <si>
    <t>Osadnik uniwers. (z koszykiem i klapkami)</t>
  </si>
  <si>
    <r>
      <t>Administratorem Twoich danych osobowych jest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GALECO Sp. z o.o.</t>
    </r>
    <r>
      <rPr>
        <sz val="9"/>
        <rFont val="Calibri"/>
        <family val="2"/>
      </rPr>
      <t xml:space="preserve"> z siedzibą w Balicach, ul. Uśmiechu 1, 32-083 Balice, wpisana do rejestru przedsiębiorców Krajowego Rejestru Sądowego pod numerem KRS: 0000102185, której akta rejestrowe prowadzone są przez Sąd Rejonowy dla Krakowa - Śródmieścia w  Krakowie, XII Wydział Gospodarczy KRS, posiadająca NIP: 6792594371, o kapitale zakładowym w wysokości 400.000,00 zł (czterysta tysięcy złotych), dalej jako: </t>
    </r>
    <r>
      <rPr>
        <b/>
        <sz val="9"/>
        <rFont val="Calibri"/>
        <family val="2"/>
      </rPr>
      <t>Galeco</t>
    </r>
    <r>
      <rPr>
        <sz val="9"/>
        <rFont val="Calibri"/>
        <family val="2"/>
      </rPr>
      <t>. Twoje dane osobowe będą przetwarzane m.in. w celu: przyjęcia i realizacji Twojego zamówienia, rozpatrywania ewentualnych reklamacji i wniosków dotyczących gwarancji, a także wykonywania przez Galeco obowiązków podatkowych i księgowych. Pozostałe informacje o przetwarzaniu Twoich danych osobowych zostały przedstawione w Polityce Prywatności i Plików Cookies dostępnej na stronie www.galeco.pl.</t>
    </r>
  </si>
  <si>
    <t>Łuk 90° wewnętrzny (z wkładkami uszczeln. 2szt.)</t>
  </si>
  <si>
    <t xml:space="preserve">* O dostępność proszę pytać w Biurach Handlowych Galeco     </t>
  </si>
  <si>
    <t xml:space="preserve">* Łuki o nietypowych kątach we wszystkich kolorach realizujemy w terminie do 10 dni roboczych. Do ceny należy doliczyć koszty wysyłki. Informacje dostępne w Biurach Handlowych Galeco.                                                                    </t>
  </si>
  <si>
    <t xml:space="preserve">* Łuki o nietypowych kątach we wszystkich kolorach realizujemy w terminie do 10 dni roboczych. Do ceny należy doliczyć koszty wysyłki. Informacje dostępne w Biurach Handlowych Galeco. </t>
  </si>
  <si>
    <t>grafitowy</t>
  </si>
  <si>
    <t>OG-ZATP2-_-BUT-D</t>
  </si>
  <si>
    <t>Klapka pod rurę 70x80 do osadnika</t>
  </si>
  <si>
    <t>j.popiel</t>
  </si>
  <si>
    <t>Smar do uszczelek w sprayu Soudal 400ml</t>
  </si>
  <si>
    <t>RE090-_-HP----G</t>
  </si>
  <si>
    <t>RE110-_-ZL----G</t>
  </si>
  <si>
    <t>RE110-_-ZP----G</t>
  </si>
  <si>
    <t>RE130-_-LW090-G</t>
  </si>
  <si>
    <t>SP100-_-MU----G</t>
  </si>
  <si>
    <t>SP100-_-KO045-G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</si>
</sst>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%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0.0000"/>
    <numFmt numFmtId="176" formatCode="0.00000"/>
    <numFmt numFmtId="177" formatCode="0.000000"/>
    <numFmt numFmtId="178" formatCode="0.0"/>
    <numFmt numFmtId="179" formatCode="#,##0.0"/>
    <numFmt numFmtId="180" formatCode="[$-415]d\ mmmm\ yyyy"/>
    <numFmt numFmtId="181" formatCode="[$-415]d\ mmmm\ yyyy;@"/>
    <numFmt numFmtId="182" formatCode="#,##0.00\ _z_ł"/>
  </numFmts>
  <fonts count="8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9"/>
      <name val="Verdana"/>
      <family val="2"/>
    </font>
    <font>
      <sz val="7"/>
      <name val="Verdana"/>
      <family val="2"/>
    </font>
    <font>
      <sz val="10"/>
      <name val="Erie"/>
      <family val="0"/>
    </font>
    <font>
      <b/>
      <sz val="10"/>
      <name val="Verdana"/>
      <family val="2"/>
    </font>
    <font>
      <sz val="8"/>
      <name val="Arial"/>
      <family val="2"/>
    </font>
    <font>
      <b/>
      <sz val="7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2"/>
      <name val="Verdana"/>
      <family val="2"/>
    </font>
    <font>
      <sz val="8"/>
      <color indexed="12"/>
      <name val="Verdana"/>
      <family val="2"/>
    </font>
    <font>
      <sz val="8"/>
      <color indexed="55"/>
      <name val="Verdana"/>
      <family val="2"/>
    </font>
    <font>
      <b/>
      <sz val="7"/>
      <color indexed="55"/>
      <name val="Verdana"/>
      <family val="2"/>
    </font>
    <font>
      <b/>
      <sz val="8"/>
      <color indexed="55"/>
      <name val="Verdana"/>
      <family val="2"/>
    </font>
    <font>
      <sz val="10"/>
      <color indexed="55"/>
      <name val="Verdana"/>
      <family val="2"/>
    </font>
    <font>
      <b/>
      <sz val="10"/>
      <color indexed="55"/>
      <name val="Verdana"/>
      <family val="2"/>
    </font>
    <font>
      <b/>
      <sz val="8"/>
      <color indexed="12"/>
      <name val="Verdana"/>
      <family val="2"/>
    </font>
    <font>
      <b/>
      <sz val="8"/>
      <color indexed="10"/>
      <name val="Verdana"/>
      <family val="2"/>
    </font>
    <font>
      <b/>
      <sz val="9"/>
      <name val="Courier New"/>
      <family val="3"/>
    </font>
    <font>
      <sz val="9"/>
      <name val="Courier New"/>
      <family val="3"/>
    </font>
    <font>
      <sz val="14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Verdana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30"/>
      <name val="Verdana"/>
      <family val="2"/>
    </font>
    <font>
      <b/>
      <sz val="14"/>
      <color indexed="60"/>
      <name val="Courier New"/>
      <family val="3"/>
    </font>
    <font>
      <b/>
      <i/>
      <sz val="8"/>
      <color indexed="23"/>
      <name val="Verdana"/>
      <family val="2"/>
    </font>
    <font>
      <b/>
      <sz val="10"/>
      <color indexed="12"/>
      <name val="Verdana"/>
      <family val="2"/>
    </font>
    <font>
      <sz val="10"/>
      <color indexed="10"/>
      <name val="Verdana"/>
      <family val="2"/>
    </font>
    <font>
      <sz val="8"/>
      <color indexed="10"/>
      <name val="Arial"/>
      <family val="2"/>
    </font>
    <font>
      <sz val="8"/>
      <color indexed="8"/>
      <name val="Verdana"/>
      <family val="2"/>
    </font>
    <font>
      <b/>
      <sz val="14"/>
      <color indexed="9"/>
      <name val="Courier New"/>
      <family val="3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33CC"/>
      <name val="Verdana"/>
      <family val="2"/>
    </font>
    <font>
      <sz val="8"/>
      <color rgb="FF0000FF"/>
      <name val="Verdana"/>
      <family val="2"/>
    </font>
    <font>
      <b/>
      <sz val="14"/>
      <color rgb="FFC00000"/>
      <name val="Courier New"/>
      <family val="3"/>
    </font>
    <font>
      <b/>
      <i/>
      <sz val="8"/>
      <color theme="0" tint="-0.4999699890613556"/>
      <name val="Verdana"/>
      <family val="2"/>
    </font>
    <font>
      <b/>
      <sz val="10"/>
      <color rgb="FF0000FF"/>
      <name val="Verdana"/>
      <family val="2"/>
    </font>
    <font>
      <sz val="10"/>
      <color rgb="FFFF0000"/>
      <name val="Verdana"/>
      <family val="2"/>
    </font>
    <font>
      <sz val="8"/>
      <color rgb="FFFF0000"/>
      <name val="Arial"/>
      <family val="2"/>
    </font>
    <font>
      <b/>
      <sz val="8"/>
      <color rgb="FFFF0000"/>
      <name val="Verdana"/>
      <family val="2"/>
    </font>
    <font>
      <sz val="8"/>
      <color rgb="FF000000"/>
      <name val="Verdana"/>
      <family val="2"/>
    </font>
    <font>
      <b/>
      <sz val="14"/>
      <color theme="0"/>
      <name val="Courier New"/>
      <family val="3"/>
    </font>
    <font>
      <sz val="8"/>
      <color theme="1"/>
      <name val="Verdana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12" fillId="0" borderId="0">
      <alignment/>
      <protection/>
    </xf>
    <xf numFmtId="0" fontId="68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left"/>
    </xf>
    <xf numFmtId="2" fontId="1" fillId="33" borderId="0" xfId="0" applyNumberFormat="1" applyFont="1" applyFill="1" applyBorder="1" applyAlignment="1">
      <alignment horizontal="right"/>
    </xf>
    <xf numFmtId="9" fontId="1" fillId="0" borderId="0" xfId="55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9" fontId="0" fillId="0" borderId="0" xfId="55" applyFont="1" applyAlignment="1">
      <alignment/>
    </xf>
    <xf numFmtId="0" fontId="6" fillId="0" borderId="10" xfId="0" applyFont="1" applyBorder="1" applyAlignment="1">
      <alignment horizontal="center" vertical="justify"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9" fontId="0" fillId="0" borderId="0" xfId="55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52" applyFont="1" applyFill="1" applyBorder="1" applyAlignment="1" applyProtection="1">
      <alignment horizontal="left"/>
      <protection hidden="1"/>
    </xf>
    <xf numFmtId="0" fontId="13" fillId="34" borderId="0" xfId="0" applyFont="1" applyFill="1" applyAlignment="1" applyProtection="1">
      <alignment horizontal="left" vertical="center"/>
      <protection hidden="1"/>
    </xf>
    <xf numFmtId="0" fontId="9" fillId="0" borderId="0" xfId="0" applyFont="1" applyAlignment="1">
      <alignment/>
    </xf>
    <xf numFmtId="0" fontId="6" fillId="34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Alignment="1">
      <alignment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2" fillId="34" borderId="11" xfId="52" applyFont="1" applyFill="1" applyBorder="1" applyProtection="1">
      <alignment/>
      <protection locked="0"/>
    </xf>
    <xf numFmtId="0" fontId="1" fillId="34" borderId="0" xfId="52" applyFont="1" applyFill="1" applyProtection="1">
      <alignment/>
      <protection hidden="1"/>
    </xf>
    <xf numFmtId="49" fontId="1" fillId="34" borderId="0" xfId="52" applyNumberFormat="1" applyFont="1" applyFill="1" applyProtection="1">
      <alignment/>
      <protection hidden="1"/>
    </xf>
    <xf numFmtId="49" fontId="1" fillId="0" borderId="0" xfId="52" applyNumberFormat="1" applyFont="1" applyProtection="1">
      <alignment/>
      <protection hidden="1"/>
    </xf>
    <xf numFmtId="49" fontId="1" fillId="34" borderId="0" xfId="52" applyNumberFormat="1" applyFont="1" applyFill="1" applyBorder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49" fontId="1" fillId="0" borderId="0" xfId="52" applyNumberFormat="1" applyFont="1" applyAlignment="1" applyProtection="1">
      <alignment horizontal="left"/>
      <protection hidden="1"/>
    </xf>
    <xf numFmtId="0" fontId="1" fillId="34" borderId="0" xfId="52" applyFont="1" applyFill="1" applyProtection="1">
      <alignment/>
      <protection locked="0"/>
    </xf>
    <xf numFmtId="0" fontId="1" fillId="33" borderId="0" xfId="0" applyFont="1" applyFill="1" applyBorder="1" applyAlignment="1">
      <alignment horizontal="left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1" fontId="14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 textRotation="90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 applyProtection="1">
      <alignment horizontal="center"/>
      <protection locked="0"/>
    </xf>
    <xf numFmtId="2" fontId="15" fillId="0" borderId="0" xfId="0" applyNumberFormat="1" applyFont="1" applyBorder="1" applyAlignment="1">
      <alignment/>
    </xf>
    <xf numFmtId="2" fontId="15" fillId="0" borderId="0" xfId="0" applyNumberFormat="1" applyFont="1" applyFill="1" applyBorder="1" applyAlignment="1">
      <alignment horizontal="right"/>
    </xf>
    <xf numFmtId="2" fontId="15" fillId="33" borderId="16" xfId="0" applyNumberFormat="1" applyFont="1" applyFill="1" applyBorder="1" applyAlignment="1">
      <alignment horizontal="right"/>
    </xf>
    <xf numFmtId="2" fontId="15" fillId="0" borderId="16" xfId="0" applyNumberFormat="1" applyFont="1" applyFill="1" applyBorder="1" applyAlignment="1">
      <alignment horizontal="right"/>
    </xf>
    <xf numFmtId="0" fontId="16" fillId="0" borderId="16" xfId="0" applyFont="1" applyFill="1" applyBorder="1" applyAlignment="1">
      <alignment horizontal="center" vertical="center" textRotation="90" wrapText="1"/>
    </xf>
    <xf numFmtId="2" fontId="18" fillId="0" borderId="0" xfId="0" applyNumberFormat="1" applyFont="1" applyBorder="1" applyAlignment="1">
      <alignment/>
    </xf>
    <xf numFmtId="2" fontId="19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15" fillId="0" borderId="0" xfId="0" applyNumberFormat="1" applyFont="1" applyAlignment="1">
      <alignment/>
    </xf>
    <xf numFmtId="2" fontId="15" fillId="0" borderId="0" xfId="0" applyNumberFormat="1" applyFont="1" applyBorder="1" applyAlignment="1" applyProtection="1">
      <alignment/>
      <protection locked="0"/>
    </xf>
    <xf numFmtId="1" fontId="20" fillId="0" borderId="10" xfId="0" applyNumberFormat="1" applyFont="1" applyFill="1" applyBorder="1" applyAlignment="1" applyProtection="1">
      <alignment horizontal="center"/>
      <protection locked="0"/>
    </xf>
    <xf numFmtId="1" fontId="20" fillId="33" borderId="10" xfId="0" applyNumberFormat="1" applyFont="1" applyFill="1" applyBorder="1" applyAlignment="1" applyProtection="1">
      <alignment horizontal="center"/>
      <protection locked="0"/>
    </xf>
    <xf numFmtId="2" fontId="15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2" fillId="0" borderId="20" xfId="0" applyNumberFormat="1" applyFont="1" applyFill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0" fontId="2" fillId="0" borderId="23" xfId="0" applyFont="1" applyBorder="1" applyAlignment="1">
      <alignment horizontal="right"/>
    </xf>
    <xf numFmtId="2" fontId="1" fillId="0" borderId="21" xfId="0" applyNumberFormat="1" applyFont="1" applyFill="1" applyBorder="1" applyAlignment="1">
      <alignment horizontal="right"/>
    </xf>
    <xf numFmtId="9" fontId="1" fillId="0" borderId="18" xfId="55" applyFont="1" applyFill="1" applyBorder="1" applyAlignment="1">
      <alignment horizontal="right"/>
    </xf>
    <xf numFmtId="2" fontId="1" fillId="0" borderId="17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9" fontId="1" fillId="0" borderId="23" xfId="55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74" fillId="0" borderId="0" xfId="0" applyFont="1" applyAlignment="1">
      <alignment/>
    </xf>
    <xf numFmtId="0" fontId="75" fillId="34" borderId="0" xfId="0" applyFont="1" applyFill="1" applyBorder="1" applyAlignment="1" applyProtection="1">
      <alignment horizontal="left" vertical="top"/>
      <protection hidden="1"/>
    </xf>
    <xf numFmtId="0" fontId="22" fillId="35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2" fillId="36" borderId="0" xfId="0" applyNumberFormat="1" applyFont="1" applyFill="1" applyAlignment="1">
      <alignment horizontal="center"/>
    </xf>
    <xf numFmtId="0" fontId="22" fillId="0" borderId="0" xfId="0" applyNumberFormat="1" applyFont="1" applyAlignment="1">
      <alignment horizontal="center"/>
    </xf>
    <xf numFmtId="0" fontId="23" fillId="37" borderId="0" xfId="0" applyNumberFormat="1" applyFont="1" applyFill="1" applyAlignment="1">
      <alignment/>
    </xf>
    <xf numFmtId="0" fontId="76" fillId="0" borderId="0" xfId="0" applyNumberFormat="1" applyFont="1" applyFill="1" applyAlignment="1">
      <alignment/>
    </xf>
    <xf numFmtId="0" fontId="77" fillId="33" borderId="0" xfId="0" applyFont="1" applyFill="1" applyBorder="1" applyAlignment="1">
      <alignment/>
    </xf>
    <xf numFmtId="49" fontId="78" fillId="0" borderId="26" xfId="0" applyNumberFormat="1" applyFont="1" applyBorder="1" applyAlignment="1" applyProtection="1">
      <alignment/>
      <protection locked="0"/>
    </xf>
    <xf numFmtId="49" fontId="9" fillId="0" borderId="27" xfId="0" applyNumberFormat="1" applyFont="1" applyBorder="1" applyAlignment="1" applyProtection="1">
      <alignment/>
      <protection locked="0"/>
    </xf>
    <xf numFmtId="0" fontId="9" fillId="0" borderId="28" xfId="0" applyFont="1" applyBorder="1" applyAlignment="1" applyProtection="1">
      <alignment/>
      <protection locked="0"/>
    </xf>
    <xf numFmtId="0" fontId="9" fillId="0" borderId="29" xfId="0" applyFont="1" applyBorder="1" applyAlignment="1" applyProtection="1">
      <alignment/>
      <protection locked="0"/>
    </xf>
    <xf numFmtId="49" fontId="9" fillId="0" borderId="3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49" fontId="9" fillId="0" borderId="32" xfId="0" applyNumberFormat="1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78" fillId="0" borderId="26" xfId="0" applyNumberFormat="1" applyFont="1" applyBorder="1" applyAlignment="1" applyProtection="1">
      <alignment horizontal="left"/>
      <protection locked="0"/>
    </xf>
    <xf numFmtId="0" fontId="9" fillId="38" borderId="27" xfId="0" applyFont="1" applyFill="1" applyBorder="1" applyAlignment="1" applyProtection="1">
      <alignment/>
      <protection locked="0"/>
    </xf>
    <xf numFmtId="0" fontId="9" fillId="38" borderId="28" xfId="0" applyFont="1" applyFill="1" applyBorder="1" applyAlignment="1" applyProtection="1">
      <alignment/>
      <protection locked="0"/>
    </xf>
    <xf numFmtId="2" fontId="15" fillId="38" borderId="28" xfId="0" applyNumberFormat="1" applyFont="1" applyFill="1" applyBorder="1" applyAlignment="1" applyProtection="1">
      <alignment/>
      <protection locked="0"/>
    </xf>
    <xf numFmtId="2" fontId="15" fillId="38" borderId="29" xfId="0" applyNumberFormat="1" applyFont="1" applyFill="1" applyBorder="1" applyAlignment="1" applyProtection="1">
      <alignment/>
      <protection locked="0"/>
    </xf>
    <xf numFmtId="0" fontId="9" fillId="38" borderId="30" xfId="0" applyFont="1" applyFill="1" applyBorder="1" applyAlignment="1" applyProtection="1">
      <alignment/>
      <protection locked="0"/>
    </xf>
    <xf numFmtId="0" fontId="9" fillId="38" borderId="0" xfId="0" applyFont="1" applyFill="1" applyBorder="1" applyAlignment="1" applyProtection="1">
      <alignment/>
      <protection locked="0"/>
    </xf>
    <xf numFmtId="2" fontId="15" fillId="38" borderId="0" xfId="0" applyNumberFormat="1" applyFont="1" applyFill="1" applyBorder="1" applyAlignment="1" applyProtection="1">
      <alignment/>
      <protection locked="0"/>
    </xf>
    <xf numFmtId="2" fontId="15" fillId="38" borderId="31" xfId="0" applyNumberFormat="1" applyFont="1" applyFill="1" applyBorder="1" applyAlignment="1" applyProtection="1">
      <alignment/>
      <protection locked="0"/>
    </xf>
    <xf numFmtId="0" fontId="9" fillId="38" borderId="32" xfId="0" applyFont="1" applyFill="1" applyBorder="1" applyAlignment="1" applyProtection="1">
      <alignment/>
      <protection locked="0"/>
    </xf>
    <xf numFmtId="0" fontId="9" fillId="38" borderId="33" xfId="0" applyFont="1" applyFill="1" applyBorder="1" applyAlignment="1" applyProtection="1">
      <alignment/>
      <protection locked="0"/>
    </xf>
    <xf numFmtId="2" fontId="15" fillId="38" borderId="33" xfId="0" applyNumberFormat="1" applyFont="1" applyFill="1" applyBorder="1" applyAlignment="1" applyProtection="1">
      <alignment/>
      <protection locked="0"/>
    </xf>
    <xf numFmtId="2" fontId="15" fillId="38" borderId="34" xfId="0" applyNumberFormat="1" applyFont="1" applyFill="1" applyBorder="1" applyAlignment="1" applyProtection="1">
      <alignment/>
      <protection locked="0"/>
    </xf>
    <xf numFmtId="1" fontId="20" fillId="0" borderId="10" xfId="0" applyNumberFormat="1" applyFont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right"/>
      <protection locked="0"/>
    </xf>
    <xf numFmtId="0" fontId="2" fillId="0" borderId="36" xfId="0" applyFont="1" applyFill="1" applyBorder="1" applyAlignment="1" applyProtection="1">
      <alignment horizontal="right"/>
      <protection locked="0"/>
    </xf>
    <xf numFmtId="0" fontId="2" fillId="0" borderId="37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0" fontId="9" fillId="0" borderId="15" xfId="0" applyFont="1" applyBorder="1" applyAlignment="1" applyProtection="1">
      <alignment/>
      <protection locked="0"/>
    </xf>
    <xf numFmtId="2" fontId="15" fillId="0" borderId="28" xfId="0" applyNumberFormat="1" applyFont="1" applyBorder="1" applyAlignment="1" applyProtection="1">
      <alignment/>
      <protection locked="0"/>
    </xf>
    <xf numFmtId="2" fontId="15" fillId="0" borderId="33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74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textRotation="90" wrapText="1"/>
      <protection/>
    </xf>
    <xf numFmtId="0" fontId="8" fillId="0" borderId="0" xfId="0" applyFont="1" applyFill="1" applyBorder="1" applyAlignment="1" applyProtection="1">
      <alignment horizontal="center" textRotation="90" wrapText="1"/>
      <protection/>
    </xf>
    <xf numFmtId="0" fontId="16" fillId="0" borderId="16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justify" wrapText="1"/>
      <protection/>
    </xf>
    <xf numFmtId="0" fontId="6" fillId="0" borderId="0" xfId="0" applyFont="1" applyFill="1" applyBorder="1" applyAlignment="1" applyProtection="1">
      <alignment horizontal="center" vertical="justify" wrapText="1"/>
      <protection/>
    </xf>
    <xf numFmtId="2" fontId="18" fillId="0" borderId="0" xfId="0" applyNumberFormat="1" applyFont="1" applyBorder="1" applyAlignment="1" applyProtection="1">
      <alignment/>
      <protection/>
    </xf>
    <xf numFmtId="2" fontId="19" fillId="0" borderId="16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right"/>
      <protection/>
    </xf>
    <xf numFmtId="2" fontId="15" fillId="0" borderId="16" xfId="0" applyNumberFormat="1" applyFont="1" applyFill="1" applyBorder="1" applyAlignment="1" applyProtection="1">
      <alignment horizontal="right"/>
      <protection/>
    </xf>
    <xf numFmtId="2" fontId="15" fillId="0" borderId="16" xfId="0" applyNumberFormat="1" applyFont="1" applyBorder="1" applyAlignment="1" applyProtection="1">
      <alignment/>
      <protection/>
    </xf>
    <xf numFmtId="2" fontId="15" fillId="0" borderId="16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49" fontId="1" fillId="33" borderId="24" xfId="0" applyNumberFormat="1" applyFont="1" applyFill="1" applyBorder="1" applyAlignment="1" applyProtection="1">
      <alignment horizontal="center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1" fontId="20" fillId="35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2" fontId="17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 applyProtection="1">
      <alignment/>
      <protection/>
    </xf>
    <xf numFmtId="1" fontId="14" fillId="0" borderId="12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2" fontId="4" fillId="0" borderId="0" xfId="0" applyNumberFormat="1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 vertical="top" wrapText="1"/>
      <protection/>
    </xf>
    <xf numFmtId="2" fontId="15" fillId="0" borderId="0" xfId="0" applyNumberFormat="1" applyFont="1" applyFill="1" applyBorder="1" applyAlignment="1" applyProtection="1">
      <alignment horizontal="center" wrapText="1"/>
      <protection/>
    </xf>
    <xf numFmtId="2" fontId="15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vertical="top"/>
      <protection/>
    </xf>
    <xf numFmtId="0" fontId="0" fillId="0" borderId="18" xfId="0" applyBorder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23" xfId="0" applyFont="1" applyBorder="1" applyAlignment="1" applyProtection="1">
      <alignment horizontal="right"/>
      <protection/>
    </xf>
    <xf numFmtId="0" fontId="0" fillId="0" borderId="37" xfId="0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/>
      <protection locked="0"/>
    </xf>
    <xf numFmtId="2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4" fontId="2" fillId="0" borderId="0" xfId="0" applyNumberFormat="1" applyFont="1" applyFill="1" applyBorder="1" applyAlignment="1">
      <alignment/>
    </xf>
    <xf numFmtId="9" fontId="21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19" xfId="0" applyFont="1" applyFill="1" applyBorder="1" applyAlignment="1">
      <alignment horizontal="right"/>
    </xf>
    <xf numFmtId="0" fontId="9" fillId="0" borderId="20" xfId="0" applyFont="1" applyBorder="1" applyAlignment="1">
      <alignment/>
    </xf>
    <xf numFmtId="0" fontId="9" fillId="0" borderId="38" xfId="0" applyFont="1" applyBorder="1" applyAlignment="1">
      <alignment/>
    </xf>
    <xf numFmtId="0" fontId="79" fillId="0" borderId="20" xfId="0" applyFont="1" applyBorder="1" applyAlignment="1">
      <alignment/>
    </xf>
    <xf numFmtId="0" fontId="80" fillId="0" borderId="20" xfId="0" applyFont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2" fontId="81" fillId="0" borderId="20" xfId="0" applyNumberFormat="1" applyFont="1" applyBorder="1" applyAlignment="1">
      <alignment horizontal="left"/>
    </xf>
    <xf numFmtId="1" fontId="23" fillId="0" borderId="0" xfId="0" applyNumberFormat="1" applyFont="1" applyFill="1" applyAlignment="1">
      <alignment/>
    </xf>
    <xf numFmtId="14" fontId="22" fillId="35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/>
    </xf>
    <xf numFmtId="14" fontId="23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39" xfId="0" applyFont="1" applyBorder="1" applyAlignment="1">
      <alignment horizontal="center"/>
    </xf>
    <xf numFmtId="0" fontId="27" fillId="0" borderId="0" xfId="0" applyFont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>
      <alignment horizontal="left" textRotation="90" wrapText="1"/>
    </xf>
    <xf numFmtId="0" fontId="6" fillId="0" borderId="12" xfId="0" applyFont="1" applyBorder="1" applyAlignment="1">
      <alignment horizontal="center" vertical="justify" wrapText="1"/>
    </xf>
    <xf numFmtId="0" fontId="16" fillId="0" borderId="40" xfId="0" applyFont="1" applyFill="1" applyBorder="1" applyAlignment="1">
      <alignment horizontal="center" vertical="center" textRotation="90" wrapText="1"/>
    </xf>
    <xf numFmtId="2" fontId="15" fillId="0" borderId="40" xfId="0" applyNumberFormat="1" applyFont="1" applyFill="1" applyBorder="1" applyAlignment="1">
      <alignment horizontal="right"/>
    </xf>
    <xf numFmtId="2" fontId="19" fillId="0" borderId="0" xfId="0" applyNumberFormat="1" applyFont="1" applyBorder="1" applyAlignment="1">
      <alignment horizontal="center"/>
    </xf>
    <xf numFmtId="0" fontId="78" fillId="0" borderId="0" xfId="0" applyNumberFormat="1" applyFont="1" applyBorder="1" applyAlignment="1" applyProtection="1">
      <alignment horizontal="left"/>
      <protection locked="0"/>
    </xf>
    <xf numFmtId="0" fontId="80" fillId="34" borderId="0" xfId="52" applyFont="1" applyFill="1" applyAlignment="1" applyProtection="1">
      <alignment/>
      <protection hidden="1"/>
    </xf>
    <xf numFmtId="0" fontId="9" fillId="0" borderId="41" xfId="0" applyFont="1" applyBorder="1" applyAlignment="1">
      <alignment/>
    </xf>
    <xf numFmtId="0" fontId="9" fillId="0" borderId="41" xfId="0" applyFont="1" applyFill="1" applyBorder="1" applyAlignment="1">
      <alignment/>
    </xf>
    <xf numFmtId="2" fontId="15" fillId="0" borderId="41" xfId="0" applyNumberFormat="1" applyFont="1" applyBorder="1" applyAlignment="1">
      <alignment/>
    </xf>
    <xf numFmtId="1" fontId="20" fillId="38" borderId="10" xfId="0" applyNumberFormat="1" applyFont="1" applyFill="1" applyBorder="1" applyAlignment="1" applyProtection="1">
      <alignment horizontal="center"/>
      <protection/>
    </xf>
    <xf numFmtId="0" fontId="0" fillId="0" borderId="41" xfId="0" applyBorder="1" applyAlignment="1" applyProtection="1">
      <alignment/>
      <protection/>
    </xf>
    <xf numFmtId="0" fontId="9" fillId="0" borderId="41" xfId="0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0" fontId="9" fillId="0" borderId="41" xfId="0" applyFont="1" applyBorder="1" applyAlignment="1" applyProtection="1">
      <alignment/>
      <protection/>
    </xf>
    <xf numFmtId="2" fontId="1" fillId="0" borderId="41" xfId="0" applyNumberFormat="1" applyFont="1" applyFill="1" applyBorder="1" applyAlignment="1" applyProtection="1">
      <alignment horizontal="right"/>
      <protection/>
    </xf>
    <xf numFmtId="0" fontId="0" fillId="0" borderId="41" xfId="0" applyFill="1" applyBorder="1" applyAlignment="1" applyProtection="1">
      <alignment/>
      <protection/>
    </xf>
    <xf numFmtId="2" fontId="15" fillId="0" borderId="41" xfId="0" applyNumberFormat="1" applyFont="1" applyBorder="1" applyAlignment="1" applyProtection="1">
      <alignment/>
      <protection/>
    </xf>
    <xf numFmtId="2" fontId="15" fillId="0" borderId="42" xfId="0" applyNumberFormat="1" applyFont="1" applyFill="1" applyBorder="1" applyAlignment="1" applyProtection="1">
      <alignment horizontal="center"/>
      <protection/>
    </xf>
    <xf numFmtId="2" fontId="15" fillId="0" borderId="43" xfId="0" applyNumberFormat="1" applyFont="1" applyFill="1" applyBorder="1" applyAlignment="1" applyProtection="1">
      <alignment horizontal="center"/>
      <protection/>
    </xf>
    <xf numFmtId="2" fontId="15" fillId="0" borderId="43" xfId="0" applyNumberFormat="1" applyFont="1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center" textRotation="90" wrapText="1"/>
    </xf>
    <xf numFmtId="49" fontId="1" fillId="33" borderId="0" xfId="0" applyNumberFormat="1" applyFont="1" applyFill="1" applyBorder="1" applyAlignment="1">
      <alignment horizontal="center"/>
    </xf>
    <xf numFmtId="1" fontId="20" fillId="33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textRotation="90" wrapText="1"/>
    </xf>
    <xf numFmtId="2" fontId="15" fillId="33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82" fillId="0" borderId="0" xfId="0" applyFont="1" applyAlignment="1">
      <alignment/>
    </xf>
    <xf numFmtId="0" fontId="2" fillId="33" borderId="35" xfId="0" applyFont="1" applyFill="1" applyBorder="1" applyAlignment="1" applyProtection="1">
      <alignment/>
      <protection locked="0"/>
    </xf>
    <xf numFmtId="49" fontId="1" fillId="33" borderId="37" xfId="0" applyNumberFormat="1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/>
      <protection locked="0"/>
    </xf>
    <xf numFmtId="49" fontId="1" fillId="33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49" fontId="8" fillId="0" borderId="15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Fill="1" applyAlignment="1">
      <alignment/>
    </xf>
    <xf numFmtId="4" fontId="83" fillId="39" borderId="0" xfId="0" applyNumberFormat="1" applyFont="1" applyFill="1" applyAlignment="1" quotePrefix="1">
      <alignment/>
    </xf>
    <xf numFmtId="182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10" borderId="10" xfId="0" applyFont="1" applyFill="1" applyBorder="1" applyAlignment="1" applyProtection="1">
      <alignment/>
      <protection/>
    </xf>
    <xf numFmtId="0" fontId="2" fillId="10" borderId="10" xfId="0" applyFont="1" applyFill="1" applyBorder="1" applyAlignment="1" applyProtection="1">
      <alignment/>
      <protection/>
    </xf>
    <xf numFmtId="0" fontId="84" fillId="0" borderId="10" xfId="0" applyFont="1" applyBorder="1" applyAlignment="1">
      <alignment horizontal="left" wrapText="1"/>
    </xf>
    <xf numFmtId="0" fontId="1" fillId="0" borderId="10" xfId="0" applyFont="1" applyBorder="1" applyAlignment="1" applyProtection="1">
      <alignment horizontal="left"/>
      <protection/>
    </xf>
    <xf numFmtId="0" fontId="84" fillId="0" borderId="10" xfId="0" applyFont="1" applyBorder="1" applyAlignment="1">
      <alignment horizontal="left"/>
    </xf>
    <xf numFmtId="0" fontId="28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top" wrapText="1"/>
    </xf>
    <xf numFmtId="0" fontId="1" fillId="0" borderId="36" xfId="0" applyFont="1" applyBorder="1" applyAlignment="1">
      <alignment horizontal="center"/>
    </xf>
    <xf numFmtId="0" fontId="80" fillId="34" borderId="0" xfId="52" applyFont="1" applyFill="1" applyAlignment="1" applyProtection="1">
      <alignment horizontal="center"/>
      <protection hidden="1"/>
    </xf>
    <xf numFmtId="0" fontId="8" fillId="0" borderId="39" xfId="0" applyFont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2" fillId="0" borderId="0" xfId="0" applyFont="1" applyAlignment="1">
      <alignment horizontal="left" wrapText="1"/>
    </xf>
    <xf numFmtId="0" fontId="8" fillId="0" borderId="39" xfId="0" applyFont="1" applyBorder="1" applyAlignment="1" applyProtection="1">
      <alignment horizontal="center"/>
      <protection/>
    </xf>
    <xf numFmtId="0" fontId="8" fillId="0" borderId="39" xfId="0" applyFont="1" applyFill="1" applyBorder="1" applyAlignment="1" applyProtection="1">
      <alignment horizontal="center"/>
      <protection/>
    </xf>
    <xf numFmtId="0" fontId="80" fillId="34" borderId="44" xfId="52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9" fontId="21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23" xfId="0" applyNumberFormat="1" applyFont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CENNIK_PL_DETAL_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7</xdr:row>
      <xdr:rowOff>238125</xdr:rowOff>
    </xdr:from>
    <xdr:to>
      <xdr:col>1</xdr:col>
      <xdr:colOff>114300</xdr:colOff>
      <xdr:row>7</xdr:row>
      <xdr:rowOff>752475</xdr:rowOff>
    </xdr:to>
    <xdr:pic>
      <xdr:nvPicPr>
        <xdr:cNvPr id="1" name="Picture 8" descr="100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82880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7</xdr:row>
      <xdr:rowOff>238125</xdr:rowOff>
    </xdr:from>
    <xdr:to>
      <xdr:col>0</xdr:col>
      <xdr:colOff>1676400</xdr:colOff>
      <xdr:row>7</xdr:row>
      <xdr:rowOff>733425</xdr:rowOff>
    </xdr:to>
    <xdr:pic>
      <xdr:nvPicPr>
        <xdr:cNvPr id="2" name="Obraz 3" descr="C:\Windows\System32\config\systemprofile\Pictures\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828800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8</xdr:row>
      <xdr:rowOff>247650</xdr:rowOff>
    </xdr:from>
    <xdr:to>
      <xdr:col>0</xdr:col>
      <xdr:colOff>1733550</xdr:colOff>
      <xdr:row>9</xdr:row>
      <xdr:rowOff>76200</xdr:rowOff>
    </xdr:to>
    <xdr:pic>
      <xdr:nvPicPr>
        <xdr:cNvPr id="1" name="Obraz 3" descr="C:\Windows\System32\config\systemprofile\Picture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19300"/>
          <a:ext cx="1514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1885950</xdr:colOff>
      <xdr:row>8</xdr:row>
      <xdr:rowOff>238125</xdr:rowOff>
    </xdr:from>
    <xdr:to>
      <xdr:col>1</xdr:col>
      <xdr:colOff>304800</xdr:colOff>
      <xdr:row>9</xdr:row>
      <xdr:rowOff>66675</xdr:rowOff>
    </xdr:to>
    <xdr:pic>
      <xdr:nvPicPr>
        <xdr:cNvPr id="2" name="Picture 8" descr="100P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009775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8</xdr:row>
      <xdr:rowOff>266700</xdr:rowOff>
    </xdr:from>
    <xdr:to>
      <xdr:col>0</xdr:col>
      <xdr:colOff>1819275</xdr:colOff>
      <xdr:row>8</xdr:row>
      <xdr:rowOff>790575</xdr:rowOff>
    </xdr:to>
    <xdr:pic>
      <xdr:nvPicPr>
        <xdr:cNvPr id="1" name="Obraz 3" descr="C:\Windows\System32\config\systemprofile\Picture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1930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1981200</xdr:colOff>
      <xdr:row>8</xdr:row>
      <xdr:rowOff>266700</xdr:rowOff>
    </xdr:from>
    <xdr:to>
      <xdr:col>1</xdr:col>
      <xdr:colOff>381000</xdr:colOff>
      <xdr:row>8</xdr:row>
      <xdr:rowOff>790575</xdr:rowOff>
    </xdr:to>
    <xdr:pic>
      <xdr:nvPicPr>
        <xdr:cNvPr id="2" name="Picture 8" descr="100P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201930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8</xdr:row>
      <xdr:rowOff>266700</xdr:rowOff>
    </xdr:from>
    <xdr:to>
      <xdr:col>0</xdr:col>
      <xdr:colOff>1819275</xdr:colOff>
      <xdr:row>8</xdr:row>
      <xdr:rowOff>790575</xdr:rowOff>
    </xdr:to>
    <xdr:pic>
      <xdr:nvPicPr>
        <xdr:cNvPr id="1" name="Obraz 3" descr="C:\Windows\System32\config\systemprofile\Picture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19300"/>
          <a:ext cx="1495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1981200</xdr:colOff>
      <xdr:row>8</xdr:row>
      <xdr:rowOff>266700</xdr:rowOff>
    </xdr:from>
    <xdr:to>
      <xdr:col>0</xdr:col>
      <xdr:colOff>2552700</xdr:colOff>
      <xdr:row>8</xdr:row>
      <xdr:rowOff>790575</xdr:rowOff>
    </xdr:to>
    <xdr:pic>
      <xdr:nvPicPr>
        <xdr:cNvPr id="2" name="Picture 8" descr="100P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2019300"/>
          <a:ext cx="581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showGridLines="0" zoomScaleSheetLayoutView="100" workbookViewId="0" topLeftCell="A31">
      <selection activeCell="B15" sqref="B15"/>
    </sheetView>
  </sheetViews>
  <sheetFormatPr defaultColWidth="9.140625" defaultRowHeight="12.75"/>
  <cols>
    <col min="1" max="1" width="34.7109375" style="36" customWidth="1"/>
    <col min="2" max="2" width="21.140625" style="36" customWidth="1"/>
    <col min="3" max="3" width="8.7109375" style="36" customWidth="1"/>
    <col min="4" max="8" width="7.7109375" style="36" customWidth="1"/>
    <col min="9" max="9" width="4.00390625" style="66" customWidth="1"/>
    <col min="10" max="10" width="6.00390625" style="69" customWidth="1"/>
    <col min="11" max="11" width="4.7109375" style="69" hidden="1" customWidth="1"/>
    <col min="12" max="12" width="6.00390625" style="69" customWidth="1"/>
    <col min="13" max="13" width="4.7109375" style="43" customWidth="1"/>
    <col min="14" max="16384" width="9.140625" style="36" customWidth="1"/>
  </cols>
  <sheetData>
    <row r="1" spans="1:12" ht="24.75" customHeight="1" thickBot="1">
      <c r="A1" s="35" t="s">
        <v>193</v>
      </c>
      <c r="L1" s="41" t="s">
        <v>260</v>
      </c>
    </row>
    <row r="2" spans="1:12" ht="16.5" customHeight="1" thickBot="1">
      <c r="A2" s="37" t="s">
        <v>118</v>
      </c>
      <c r="B2" s="118"/>
      <c r="F2" s="107" t="s">
        <v>180</v>
      </c>
      <c r="I2" s="36"/>
      <c r="J2" s="36"/>
      <c r="K2" s="36"/>
      <c r="L2" s="36"/>
    </row>
    <row r="3" spans="1:12" ht="18" customHeight="1" thickBot="1">
      <c r="A3" s="37"/>
      <c r="B3" s="38" t="s">
        <v>119</v>
      </c>
      <c r="F3" s="129" t="s">
        <v>181</v>
      </c>
      <c r="G3" s="130"/>
      <c r="H3" s="130"/>
      <c r="I3" s="130"/>
      <c r="J3" s="130"/>
      <c r="K3" s="131"/>
      <c r="L3" s="132"/>
    </row>
    <row r="4" spans="1:12" ht="16.5" customHeight="1">
      <c r="A4" s="39" t="s">
        <v>120</v>
      </c>
      <c r="B4" s="119"/>
      <c r="C4" s="120"/>
      <c r="D4" s="121"/>
      <c r="F4" s="133" t="s">
        <v>182</v>
      </c>
      <c r="G4" s="134"/>
      <c r="H4" s="134"/>
      <c r="I4" s="134"/>
      <c r="J4" s="134"/>
      <c r="K4" s="135"/>
      <c r="L4" s="136"/>
    </row>
    <row r="5" spans="1:12" ht="16.5" customHeight="1">
      <c r="A5" s="39" t="s">
        <v>121</v>
      </c>
      <c r="B5" s="122"/>
      <c r="C5" s="123"/>
      <c r="D5" s="124"/>
      <c r="F5" s="133" t="s">
        <v>174</v>
      </c>
      <c r="G5" s="134"/>
      <c r="H5" s="134" t="s">
        <v>183</v>
      </c>
      <c r="I5" s="134"/>
      <c r="J5" s="134"/>
      <c r="K5" s="135"/>
      <c r="L5" s="136"/>
    </row>
    <row r="6" spans="1:12" ht="16.5" customHeight="1" thickBot="1">
      <c r="A6" s="39" t="s">
        <v>122</v>
      </c>
      <c r="B6" s="125"/>
      <c r="C6" s="126"/>
      <c r="D6" s="127"/>
      <c r="F6" s="137" t="s">
        <v>172</v>
      </c>
      <c r="G6" s="138"/>
      <c r="H6" s="138"/>
      <c r="I6" s="138"/>
      <c r="J6" s="138"/>
      <c r="K6" s="139"/>
      <c r="L6" s="140"/>
    </row>
    <row r="7" spans="1:3" ht="16.5" customHeight="1" thickBot="1">
      <c r="A7" s="39" t="s">
        <v>123</v>
      </c>
      <c r="B7" s="128" t="str">
        <f ca="1">YEAR(TODAY())&amp;"-"&amp;IF(LEN(MONTH(TODAY()))&gt;1,MONTH(TODAY()),"0"&amp;MONTH(TODAY()))&amp;"-"&amp;DAY(TODAY())</f>
        <v>2019-04-1</v>
      </c>
      <c r="C7" s="40"/>
    </row>
    <row r="8" spans="1:10" ht="60.75" customHeight="1">
      <c r="A8" s="108" t="s">
        <v>187</v>
      </c>
      <c r="B8" s="1"/>
      <c r="C8" s="1"/>
      <c r="D8" s="27" t="s">
        <v>169</v>
      </c>
      <c r="E8" s="27" t="s">
        <v>62</v>
      </c>
      <c r="F8" s="27" t="s">
        <v>29</v>
      </c>
      <c r="J8" s="73" t="s">
        <v>158</v>
      </c>
    </row>
    <row r="9" spans="1:6" ht="12">
      <c r="A9" s="4"/>
      <c r="D9" s="24" t="s">
        <v>26</v>
      </c>
      <c r="E9" s="24" t="s">
        <v>18</v>
      </c>
      <c r="F9" s="24" t="s">
        <v>15</v>
      </c>
    </row>
    <row r="10" spans="1:6" ht="12">
      <c r="A10" s="4" t="s">
        <v>0</v>
      </c>
      <c r="B10" s="1" t="s">
        <v>116</v>
      </c>
      <c r="C10" s="1" t="s">
        <v>117</v>
      </c>
      <c r="D10" s="307">
        <v>90</v>
      </c>
      <c r="E10" s="307"/>
      <c r="F10" s="307"/>
    </row>
    <row r="11" spans="1:11" ht="12">
      <c r="A11" s="25" t="s">
        <v>1</v>
      </c>
      <c r="B11" s="26" t="s">
        <v>80</v>
      </c>
      <c r="C11" s="99" t="s">
        <v>72</v>
      </c>
      <c r="D11" s="81"/>
      <c r="E11" s="81"/>
      <c r="F11" s="81"/>
      <c r="J11" s="71">
        <v>15.48</v>
      </c>
      <c r="K11" s="69">
        <f>SUM(D11:G11)*J11</f>
        <v>0</v>
      </c>
    </row>
    <row r="12" spans="1:11" ht="12">
      <c r="A12" s="25" t="s">
        <v>2</v>
      </c>
      <c r="B12" s="26" t="s">
        <v>303</v>
      </c>
      <c r="C12" s="99" t="s">
        <v>38</v>
      </c>
      <c r="D12" s="81"/>
      <c r="E12" s="81"/>
      <c r="F12" s="81"/>
      <c r="J12" s="71">
        <v>3.29</v>
      </c>
      <c r="K12" s="69">
        <f aca="true" t="shared" si="0" ref="K12:K31">SUM(D12:G12)*J12</f>
        <v>0</v>
      </c>
    </row>
    <row r="13" spans="1:11" ht="12">
      <c r="A13" s="25" t="s">
        <v>3</v>
      </c>
      <c r="B13" s="26" t="s">
        <v>81</v>
      </c>
      <c r="C13" s="100" t="s">
        <v>59</v>
      </c>
      <c r="D13" s="81"/>
      <c r="E13" s="81"/>
      <c r="F13" s="81"/>
      <c r="J13" s="71">
        <v>7.65</v>
      </c>
      <c r="K13" s="69">
        <f t="shared" si="0"/>
        <v>0</v>
      </c>
    </row>
    <row r="14" spans="1:11" ht="12">
      <c r="A14" s="25" t="s">
        <v>4</v>
      </c>
      <c r="B14" s="26" t="s">
        <v>230</v>
      </c>
      <c r="C14" s="100" t="s">
        <v>39</v>
      </c>
      <c r="D14" s="81"/>
      <c r="E14" s="81"/>
      <c r="F14" s="81"/>
      <c r="J14" s="71">
        <v>9.96</v>
      </c>
      <c r="K14" s="69">
        <f t="shared" si="0"/>
        <v>0</v>
      </c>
    </row>
    <row r="15" spans="1:11" ht="12">
      <c r="A15" s="25" t="s">
        <v>5</v>
      </c>
      <c r="B15" s="26" t="s">
        <v>82</v>
      </c>
      <c r="C15" s="100" t="s">
        <v>39</v>
      </c>
      <c r="D15" s="81"/>
      <c r="E15" s="81"/>
      <c r="F15" s="81"/>
      <c r="J15" s="71">
        <v>15.11</v>
      </c>
      <c r="K15" s="69">
        <f t="shared" si="0"/>
        <v>0</v>
      </c>
    </row>
    <row r="16" spans="1:11" ht="12">
      <c r="A16" s="25" t="s">
        <v>6</v>
      </c>
      <c r="B16" s="26" t="s">
        <v>236</v>
      </c>
      <c r="C16" s="100" t="s">
        <v>39</v>
      </c>
      <c r="D16" s="81"/>
      <c r="E16" s="81"/>
      <c r="F16" s="81"/>
      <c r="J16" s="71">
        <v>15.11</v>
      </c>
      <c r="K16" s="69">
        <f t="shared" si="0"/>
        <v>0</v>
      </c>
    </row>
    <row r="17" spans="1:11" ht="12">
      <c r="A17" s="25" t="s">
        <v>73</v>
      </c>
      <c r="B17" s="26" t="s">
        <v>83</v>
      </c>
      <c r="C17" s="100" t="s">
        <v>40</v>
      </c>
      <c r="D17" s="81"/>
      <c r="E17" s="81"/>
      <c r="F17" s="81"/>
      <c r="J17" s="71">
        <v>44.23</v>
      </c>
      <c r="K17" s="69">
        <f t="shared" si="0"/>
        <v>0</v>
      </c>
    </row>
    <row r="18" spans="1:11" ht="12">
      <c r="A18" s="25" t="s">
        <v>74</v>
      </c>
      <c r="B18" s="26" t="s">
        <v>84</v>
      </c>
      <c r="C18" s="100" t="s">
        <v>40</v>
      </c>
      <c r="D18" s="81"/>
      <c r="E18" s="81"/>
      <c r="F18" s="81"/>
      <c r="J18" s="71">
        <v>44.23</v>
      </c>
      <c r="K18" s="69">
        <f t="shared" si="0"/>
        <v>0</v>
      </c>
    </row>
    <row r="19" spans="1:11" ht="12">
      <c r="A19" s="25" t="s">
        <v>75</v>
      </c>
      <c r="B19" s="26" t="s">
        <v>85</v>
      </c>
      <c r="C19" s="100" t="s">
        <v>40</v>
      </c>
      <c r="D19" s="81"/>
      <c r="E19" s="81"/>
      <c r="F19" s="81"/>
      <c r="J19" s="71">
        <v>50.88</v>
      </c>
      <c r="K19" s="69">
        <f t="shared" si="0"/>
        <v>0</v>
      </c>
    </row>
    <row r="20" spans="1:11" ht="12">
      <c r="A20" s="25" t="s">
        <v>76</v>
      </c>
      <c r="B20" s="26" t="s">
        <v>86</v>
      </c>
      <c r="C20" s="100" t="s">
        <v>40</v>
      </c>
      <c r="D20" s="81"/>
      <c r="E20" s="81"/>
      <c r="F20" s="81"/>
      <c r="J20" s="71">
        <v>50.88</v>
      </c>
      <c r="K20" s="69">
        <f t="shared" si="0"/>
        <v>0</v>
      </c>
    </row>
    <row r="21" spans="1:12" ht="12">
      <c r="A21" s="25" t="s">
        <v>145</v>
      </c>
      <c r="B21" s="26" t="s">
        <v>149</v>
      </c>
      <c r="C21" s="103" t="s">
        <v>40</v>
      </c>
      <c r="D21" s="80"/>
      <c r="E21" s="80"/>
      <c r="F21" s="80"/>
      <c r="G21" s="57"/>
      <c r="H21" s="57"/>
      <c r="I21" s="57"/>
      <c r="J21" s="71">
        <v>57.48</v>
      </c>
      <c r="K21" s="69">
        <f t="shared" si="0"/>
        <v>0</v>
      </c>
      <c r="L21" s="70"/>
    </row>
    <row r="22" spans="1:12" ht="12">
      <c r="A22" s="25" t="s">
        <v>146</v>
      </c>
      <c r="B22" s="26" t="s">
        <v>150</v>
      </c>
      <c r="C22" s="103" t="s">
        <v>40</v>
      </c>
      <c r="D22" s="80"/>
      <c r="E22" s="80"/>
      <c r="F22" s="80"/>
      <c r="G22" s="57"/>
      <c r="H22" s="57"/>
      <c r="I22" s="57"/>
      <c r="J22" s="71">
        <v>57.48</v>
      </c>
      <c r="K22" s="69">
        <f t="shared" si="0"/>
        <v>0</v>
      </c>
      <c r="L22" s="70"/>
    </row>
    <row r="23" spans="1:11" ht="12">
      <c r="A23" s="25" t="s">
        <v>7</v>
      </c>
      <c r="B23" s="26" t="s">
        <v>231</v>
      </c>
      <c r="C23" s="100" t="s">
        <v>41</v>
      </c>
      <c r="D23" s="81"/>
      <c r="E23" s="81"/>
      <c r="F23" s="81"/>
      <c r="J23" s="71">
        <v>15.11</v>
      </c>
      <c r="K23" s="69">
        <f t="shared" si="0"/>
        <v>0</v>
      </c>
    </row>
    <row r="24" spans="1:11" ht="12">
      <c r="A24" s="25" t="s">
        <v>8</v>
      </c>
      <c r="B24" s="26" t="s">
        <v>243</v>
      </c>
      <c r="C24" s="100" t="s">
        <v>65</v>
      </c>
      <c r="D24" s="81"/>
      <c r="E24" s="81"/>
      <c r="F24" s="81"/>
      <c r="J24" s="71">
        <v>4.42</v>
      </c>
      <c r="K24" s="69">
        <f t="shared" si="0"/>
        <v>0</v>
      </c>
    </row>
    <row r="25" spans="1:11" ht="12">
      <c r="A25" s="25" t="s">
        <v>9</v>
      </c>
      <c r="B25" s="26" t="s">
        <v>244</v>
      </c>
      <c r="C25" s="100" t="s">
        <v>65</v>
      </c>
      <c r="D25" s="81"/>
      <c r="E25" s="81"/>
      <c r="F25" s="81"/>
      <c r="J25" s="71">
        <v>4.42</v>
      </c>
      <c r="K25" s="69">
        <f t="shared" si="0"/>
        <v>0</v>
      </c>
    </row>
    <row r="26" spans="1:6" ht="12">
      <c r="A26" s="4" t="s">
        <v>10</v>
      </c>
      <c r="B26" s="1"/>
      <c r="C26" s="18"/>
      <c r="D26" s="308">
        <v>50</v>
      </c>
      <c r="E26" s="308"/>
      <c r="F26" s="308"/>
    </row>
    <row r="27" spans="1:11" ht="12">
      <c r="A27" s="25" t="s">
        <v>11</v>
      </c>
      <c r="B27" s="26" t="s">
        <v>87</v>
      </c>
      <c r="C27" s="99" t="s">
        <v>42</v>
      </c>
      <c r="D27" s="81"/>
      <c r="E27" s="81"/>
      <c r="F27" s="81"/>
      <c r="J27" s="71">
        <v>13.25</v>
      </c>
      <c r="K27" s="69">
        <f t="shared" si="0"/>
        <v>0</v>
      </c>
    </row>
    <row r="28" spans="1:11" ht="12">
      <c r="A28" s="25" t="s">
        <v>12</v>
      </c>
      <c r="B28" s="26" t="s">
        <v>238</v>
      </c>
      <c r="C28" s="99" t="s">
        <v>43</v>
      </c>
      <c r="D28" s="81"/>
      <c r="E28" s="81"/>
      <c r="F28" s="81"/>
      <c r="J28" s="71">
        <v>4.42</v>
      </c>
      <c r="K28" s="69">
        <f t="shared" si="0"/>
        <v>0</v>
      </c>
    </row>
    <row r="29" spans="1:11" ht="12">
      <c r="A29" s="25" t="s">
        <v>32</v>
      </c>
      <c r="B29" s="26" t="s">
        <v>239</v>
      </c>
      <c r="C29" s="100" t="s">
        <v>50</v>
      </c>
      <c r="D29" s="81"/>
      <c r="E29" s="81"/>
      <c r="F29" s="81"/>
      <c r="J29" s="71">
        <v>7.91</v>
      </c>
      <c r="K29" s="69">
        <f t="shared" si="0"/>
        <v>0</v>
      </c>
    </row>
    <row r="30" spans="1:11" ht="12">
      <c r="A30" s="25" t="s">
        <v>77</v>
      </c>
      <c r="B30" s="26" t="s">
        <v>89</v>
      </c>
      <c r="C30" s="100" t="s">
        <v>44</v>
      </c>
      <c r="D30" s="264"/>
      <c r="E30" s="264"/>
      <c r="F30" s="81"/>
      <c r="J30" s="71">
        <v>3.16</v>
      </c>
      <c r="K30" s="69">
        <f t="shared" si="0"/>
        <v>0</v>
      </c>
    </row>
    <row r="31" spans="1:11" ht="12">
      <c r="A31" s="25" t="s">
        <v>14</v>
      </c>
      <c r="B31" s="26" t="s">
        <v>88</v>
      </c>
      <c r="C31" s="100" t="s">
        <v>45</v>
      </c>
      <c r="D31" s="141"/>
      <c r="E31" s="141"/>
      <c r="F31" s="141"/>
      <c r="J31" s="71">
        <v>7</v>
      </c>
      <c r="K31" s="69">
        <f t="shared" si="0"/>
        <v>0</v>
      </c>
    </row>
    <row r="33" spans="1:12" ht="57.75" customHeight="1">
      <c r="A33" s="55"/>
      <c r="B33" s="55"/>
      <c r="C33" s="11"/>
      <c r="D33" s="27" t="s">
        <v>169</v>
      </c>
      <c r="E33" s="27" t="s">
        <v>62</v>
      </c>
      <c r="F33" s="27" t="s">
        <v>29</v>
      </c>
      <c r="G33" s="27" t="s">
        <v>35</v>
      </c>
      <c r="H33" s="254"/>
      <c r="I33" s="65"/>
      <c r="J33" s="73" t="s">
        <v>158</v>
      </c>
      <c r="L33" s="256"/>
    </row>
    <row r="34" spans="1:12" ht="12">
      <c r="A34" s="10"/>
      <c r="D34" s="24" t="s">
        <v>26</v>
      </c>
      <c r="E34" s="24" t="s">
        <v>18</v>
      </c>
      <c r="F34" s="24" t="s">
        <v>15</v>
      </c>
      <c r="G34" s="24" t="s">
        <v>17</v>
      </c>
      <c r="H34" s="255"/>
      <c r="I34" s="67"/>
      <c r="J34" s="74"/>
      <c r="K34" s="74"/>
      <c r="L34" s="258"/>
    </row>
    <row r="35" spans="1:9" ht="12">
      <c r="A35" s="12" t="s">
        <v>0</v>
      </c>
      <c r="B35" s="1" t="s">
        <v>116</v>
      </c>
      <c r="C35" s="1" t="s">
        <v>117</v>
      </c>
      <c r="D35" s="247"/>
      <c r="E35" s="247"/>
      <c r="F35" s="247">
        <v>110</v>
      </c>
      <c r="G35" s="249" t="s">
        <v>220</v>
      </c>
      <c r="H35" s="249"/>
      <c r="I35" s="68"/>
    </row>
    <row r="36" spans="1:12" ht="12">
      <c r="A36" s="28" t="s">
        <v>19</v>
      </c>
      <c r="B36" s="29" t="s">
        <v>131</v>
      </c>
      <c r="C36" s="104" t="s">
        <v>53</v>
      </c>
      <c r="D36" s="80"/>
      <c r="E36" s="80"/>
      <c r="F36" s="80"/>
      <c r="G36" s="80"/>
      <c r="H36" s="252"/>
      <c r="I36" s="57"/>
      <c r="J36" s="72">
        <v>40.2</v>
      </c>
      <c r="K36" s="69">
        <f>SUM(D36:G36)*J36</f>
        <v>0</v>
      </c>
      <c r="L36" s="257"/>
    </row>
    <row r="37" spans="1:12" ht="12">
      <c r="A37" s="28" t="s">
        <v>2</v>
      </c>
      <c r="B37" s="26" t="s">
        <v>132</v>
      </c>
      <c r="C37" s="104" t="s">
        <v>46</v>
      </c>
      <c r="D37" s="80"/>
      <c r="E37" s="80"/>
      <c r="F37" s="80"/>
      <c r="G37" s="80"/>
      <c r="H37" s="252"/>
      <c r="I37" s="57"/>
      <c r="J37" s="72">
        <v>4.43</v>
      </c>
      <c r="K37" s="69">
        <f aca="true" t="shared" si="1" ref="K37:K57">SUM(D37:G37)*J37</f>
        <v>0</v>
      </c>
      <c r="L37" s="257"/>
    </row>
    <row r="38" spans="1:12" ht="12">
      <c r="A38" s="28" t="s">
        <v>28</v>
      </c>
      <c r="B38" s="26" t="s">
        <v>133</v>
      </c>
      <c r="C38" s="105" t="s">
        <v>60</v>
      </c>
      <c r="D38" s="80"/>
      <c r="E38" s="80"/>
      <c r="F38" s="80"/>
      <c r="G38" s="80"/>
      <c r="H38" s="252"/>
      <c r="I38" s="57"/>
      <c r="J38" s="72">
        <v>7.75</v>
      </c>
      <c r="K38" s="69">
        <f t="shared" si="1"/>
        <v>0</v>
      </c>
      <c r="L38" s="257"/>
    </row>
    <row r="39" spans="1:12" ht="12">
      <c r="A39" s="28" t="s">
        <v>27</v>
      </c>
      <c r="B39" s="26" t="s">
        <v>134</v>
      </c>
      <c r="C39" s="105" t="s">
        <v>59</v>
      </c>
      <c r="D39" s="80"/>
      <c r="E39" s="80"/>
      <c r="F39" s="80"/>
      <c r="G39" s="80"/>
      <c r="H39" s="252"/>
      <c r="I39" s="57"/>
      <c r="J39" s="72">
        <v>8.19</v>
      </c>
      <c r="K39" s="69">
        <f t="shared" si="1"/>
        <v>0</v>
      </c>
      <c r="L39" s="257"/>
    </row>
    <row r="40" spans="1:12" ht="12">
      <c r="A40" s="28" t="s">
        <v>4</v>
      </c>
      <c r="B40" s="26" t="s">
        <v>223</v>
      </c>
      <c r="C40" s="103" t="s">
        <v>41</v>
      </c>
      <c r="D40" s="80"/>
      <c r="E40" s="80"/>
      <c r="F40" s="80"/>
      <c r="G40" s="80"/>
      <c r="H40" s="252"/>
      <c r="I40" s="57"/>
      <c r="J40" s="72">
        <v>13.83</v>
      </c>
      <c r="K40" s="69">
        <f t="shared" si="1"/>
        <v>0</v>
      </c>
      <c r="L40" s="257"/>
    </row>
    <row r="41" spans="1:12" ht="12">
      <c r="A41" s="28" t="s">
        <v>5</v>
      </c>
      <c r="B41" s="26" t="s">
        <v>225</v>
      </c>
      <c r="C41" s="103" t="s">
        <v>47</v>
      </c>
      <c r="D41" s="80"/>
      <c r="E41" s="80"/>
      <c r="F41" s="80"/>
      <c r="G41" s="80"/>
      <c r="H41" s="252"/>
      <c r="I41" s="57"/>
      <c r="J41" s="72">
        <v>20.85</v>
      </c>
      <c r="K41" s="69">
        <f t="shared" si="1"/>
        <v>0</v>
      </c>
      <c r="L41" s="257"/>
    </row>
    <row r="42" spans="1:12" ht="12">
      <c r="A42" s="28" t="s">
        <v>6</v>
      </c>
      <c r="B42" s="26" t="s">
        <v>224</v>
      </c>
      <c r="C42" s="103" t="s">
        <v>47</v>
      </c>
      <c r="D42" s="80"/>
      <c r="E42" s="80"/>
      <c r="F42" s="80"/>
      <c r="G42" s="80"/>
      <c r="H42" s="252"/>
      <c r="I42" s="57"/>
      <c r="J42" s="72">
        <v>20.85</v>
      </c>
      <c r="K42" s="69">
        <f t="shared" si="1"/>
        <v>0</v>
      </c>
      <c r="L42" s="257"/>
    </row>
    <row r="43" spans="1:12" ht="12">
      <c r="A43" s="25" t="s">
        <v>73</v>
      </c>
      <c r="B43" s="26" t="s">
        <v>135</v>
      </c>
      <c r="C43" s="103" t="s">
        <v>40</v>
      </c>
      <c r="D43" s="80"/>
      <c r="E43" s="80"/>
      <c r="F43" s="80"/>
      <c r="G43" s="80"/>
      <c r="H43" s="252"/>
      <c r="I43" s="57"/>
      <c r="J43" s="72">
        <v>43.94</v>
      </c>
      <c r="K43" s="69">
        <f t="shared" si="1"/>
        <v>0</v>
      </c>
      <c r="L43" s="257"/>
    </row>
    <row r="44" spans="1:12" ht="12">
      <c r="A44" s="25" t="s">
        <v>74</v>
      </c>
      <c r="B44" s="26" t="s">
        <v>136</v>
      </c>
      <c r="C44" s="103" t="s">
        <v>40</v>
      </c>
      <c r="D44" s="80"/>
      <c r="E44" s="80"/>
      <c r="F44" s="80"/>
      <c r="G44" s="80"/>
      <c r="H44" s="252"/>
      <c r="I44" s="57"/>
      <c r="J44" s="72">
        <v>43.94</v>
      </c>
      <c r="K44" s="69">
        <f t="shared" si="1"/>
        <v>0</v>
      </c>
      <c r="L44" s="257"/>
    </row>
    <row r="45" spans="1:12" ht="12">
      <c r="A45" s="25" t="s">
        <v>75</v>
      </c>
      <c r="B45" s="26" t="s">
        <v>137</v>
      </c>
      <c r="C45" s="103" t="s">
        <v>40</v>
      </c>
      <c r="D45" s="80"/>
      <c r="E45" s="80"/>
      <c r="F45" s="80"/>
      <c r="G45" s="80"/>
      <c r="H45" s="252"/>
      <c r="I45" s="57"/>
      <c r="J45" s="72">
        <v>50.53</v>
      </c>
      <c r="K45" s="69">
        <f t="shared" si="1"/>
        <v>0</v>
      </c>
      <c r="L45" s="257"/>
    </row>
    <row r="46" spans="1:12" ht="12">
      <c r="A46" s="25" t="s">
        <v>76</v>
      </c>
      <c r="B46" s="26" t="s">
        <v>138</v>
      </c>
      <c r="C46" s="103" t="s">
        <v>40</v>
      </c>
      <c r="D46" s="80"/>
      <c r="E46" s="80"/>
      <c r="F46" s="80"/>
      <c r="G46" s="80"/>
      <c r="H46" s="252"/>
      <c r="I46" s="57"/>
      <c r="J46" s="72">
        <v>50.53</v>
      </c>
      <c r="K46" s="69">
        <f t="shared" si="1"/>
        <v>0</v>
      </c>
      <c r="L46" s="257"/>
    </row>
    <row r="47" spans="1:12" ht="12">
      <c r="A47" s="25" t="s">
        <v>145</v>
      </c>
      <c r="B47" s="26" t="s">
        <v>147</v>
      </c>
      <c r="C47" s="103" t="s">
        <v>40</v>
      </c>
      <c r="D47" s="80"/>
      <c r="E47" s="80"/>
      <c r="F47" s="80"/>
      <c r="G47" s="80"/>
      <c r="H47" s="252"/>
      <c r="I47" s="57"/>
      <c r="J47" s="72">
        <v>57.1</v>
      </c>
      <c r="K47" s="69">
        <f>SUM(D47:G47)*J47</f>
        <v>0</v>
      </c>
      <c r="L47" s="257"/>
    </row>
    <row r="48" spans="1:12" ht="12">
      <c r="A48" s="25" t="s">
        <v>146</v>
      </c>
      <c r="B48" s="26" t="s">
        <v>148</v>
      </c>
      <c r="C48" s="103" t="s">
        <v>40</v>
      </c>
      <c r="D48" s="80"/>
      <c r="E48" s="80"/>
      <c r="F48" s="80"/>
      <c r="G48" s="80"/>
      <c r="H48" s="252"/>
      <c r="I48" s="57"/>
      <c r="J48" s="72">
        <v>57.1</v>
      </c>
      <c r="K48" s="69">
        <f>SUM(D48:G48)*J48</f>
        <v>0</v>
      </c>
      <c r="L48" s="257"/>
    </row>
    <row r="49" spans="1:12" ht="12">
      <c r="A49" s="28" t="s">
        <v>30</v>
      </c>
      <c r="B49" s="26" t="s">
        <v>226</v>
      </c>
      <c r="C49" s="103" t="s">
        <v>48</v>
      </c>
      <c r="D49" s="80"/>
      <c r="E49" s="80"/>
      <c r="F49" s="80"/>
      <c r="G49" s="80"/>
      <c r="H49" s="252"/>
      <c r="I49" s="57"/>
      <c r="J49" s="72">
        <v>22.68</v>
      </c>
      <c r="K49" s="69">
        <f t="shared" si="1"/>
        <v>0</v>
      </c>
      <c r="L49" s="257"/>
    </row>
    <row r="50" spans="1:12" ht="12">
      <c r="A50" s="28" t="s">
        <v>8</v>
      </c>
      <c r="B50" s="26" t="s">
        <v>304</v>
      </c>
      <c r="C50" s="103" t="s">
        <v>49</v>
      </c>
      <c r="D50" s="80"/>
      <c r="E50" s="80"/>
      <c r="F50" s="80"/>
      <c r="G50" s="80"/>
      <c r="H50" s="252"/>
      <c r="I50" s="57"/>
      <c r="J50" s="72">
        <v>8.8</v>
      </c>
      <c r="K50" s="69">
        <f t="shared" si="1"/>
        <v>0</v>
      </c>
      <c r="L50" s="257"/>
    </row>
    <row r="51" spans="1:12" ht="12">
      <c r="A51" s="28" t="s">
        <v>9</v>
      </c>
      <c r="B51" s="26" t="s">
        <v>305</v>
      </c>
      <c r="C51" s="103" t="s">
        <v>49</v>
      </c>
      <c r="D51" s="80"/>
      <c r="E51" s="80"/>
      <c r="F51" s="80"/>
      <c r="G51" s="80"/>
      <c r="H51" s="252"/>
      <c r="I51" s="57"/>
      <c r="J51" s="72">
        <v>8.8</v>
      </c>
      <c r="K51" s="69">
        <f t="shared" si="1"/>
        <v>0</v>
      </c>
      <c r="L51" s="257"/>
    </row>
    <row r="52" spans="1:9" ht="12">
      <c r="A52" s="12" t="s">
        <v>10</v>
      </c>
      <c r="B52" s="9"/>
      <c r="C52" s="106"/>
      <c r="D52" s="247"/>
      <c r="E52" s="247"/>
      <c r="F52" s="247">
        <v>80</v>
      </c>
      <c r="G52" s="249" t="s">
        <v>220</v>
      </c>
      <c r="H52" s="247"/>
      <c r="I52" s="68"/>
    </row>
    <row r="53" spans="1:12" ht="12">
      <c r="A53" s="28" t="s">
        <v>23</v>
      </c>
      <c r="B53" s="26" t="s">
        <v>92</v>
      </c>
      <c r="C53" s="103" t="s">
        <v>43</v>
      </c>
      <c r="D53" s="80"/>
      <c r="E53" s="80"/>
      <c r="F53" s="80"/>
      <c r="G53" s="80"/>
      <c r="H53" s="253"/>
      <c r="I53" s="57"/>
      <c r="J53" s="72">
        <v>48.04</v>
      </c>
      <c r="K53" s="69">
        <f t="shared" si="1"/>
        <v>0</v>
      </c>
      <c r="L53" s="257"/>
    </row>
    <row r="54" spans="1:12" ht="12">
      <c r="A54" s="28" t="s">
        <v>12</v>
      </c>
      <c r="B54" s="26" t="s">
        <v>227</v>
      </c>
      <c r="C54" s="103" t="s">
        <v>51</v>
      </c>
      <c r="D54" s="80"/>
      <c r="E54" s="80"/>
      <c r="F54" s="80"/>
      <c r="G54" s="80"/>
      <c r="H54" s="253"/>
      <c r="I54" s="57"/>
      <c r="J54" s="72">
        <v>7.52</v>
      </c>
      <c r="K54" s="69">
        <f t="shared" si="1"/>
        <v>0</v>
      </c>
      <c r="L54" s="257"/>
    </row>
    <row r="55" spans="1:12" ht="12">
      <c r="A55" s="28" t="s">
        <v>31</v>
      </c>
      <c r="B55" s="26" t="s">
        <v>205</v>
      </c>
      <c r="C55" s="103" t="s">
        <v>51</v>
      </c>
      <c r="D55" s="80"/>
      <c r="E55" s="80"/>
      <c r="F55" s="80"/>
      <c r="G55" s="80"/>
      <c r="H55" s="253"/>
      <c r="I55" s="57"/>
      <c r="J55" s="72">
        <v>11.31</v>
      </c>
      <c r="K55" s="69">
        <f t="shared" si="1"/>
        <v>0</v>
      </c>
      <c r="L55" s="257"/>
    </row>
    <row r="56" spans="1:12" ht="12">
      <c r="A56" s="28" t="s">
        <v>34</v>
      </c>
      <c r="B56" s="26" t="s">
        <v>240</v>
      </c>
      <c r="C56" s="103" t="s">
        <v>60</v>
      </c>
      <c r="D56" s="80"/>
      <c r="E56" s="80"/>
      <c r="F56" s="80"/>
      <c r="G56" s="80"/>
      <c r="H56" s="253"/>
      <c r="I56" s="57"/>
      <c r="J56" s="72">
        <v>21.42</v>
      </c>
      <c r="K56" s="69">
        <f t="shared" si="1"/>
        <v>0</v>
      </c>
      <c r="L56" s="257"/>
    </row>
    <row r="57" spans="1:12" ht="12">
      <c r="A57" s="28" t="s">
        <v>25</v>
      </c>
      <c r="B57" s="26" t="s">
        <v>90</v>
      </c>
      <c r="C57" s="103" t="s">
        <v>66</v>
      </c>
      <c r="D57" s="80"/>
      <c r="E57" s="80"/>
      <c r="F57" s="80"/>
      <c r="G57" s="80"/>
      <c r="H57" s="253"/>
      <c r="I57" s="57"/>
      <c r="J57" s="72">
        <v>4.43</v>
      </c>
      <c r="K57" s="69">
        <f t="shared" si="1"/>
        <v>0</v>
      </c>
      <c r="L57" s="257"/>
    </row>
    <row r="58" spans="1:9" ht="12.75" thickBot="1">
      <c r="A58" s="12"/>
      <c r="B58" s="9"/>
      <c r="C58" s="8"/>
      <c r="D58" s="13"/>
      <c r="E58" s="13"/>
      <c r="F58" s="13"/>
      <c r="G58" s="13"/>
      <c r="H58" s="13"/>
      <c r="I58" s="13"/>
    </row>
    <row r="59" spans="1:10" ht="12.75" thickTop="1">
      <c r="A59" s="88"/>
      <c r="B59" s="92" t="s">
        <v>159</v>
      </c>
      <c r="C59" s="234"/>
      <c r="F59" s="142"/>
      <c r="G59" s="143"/>
      <c r="H59" s="143"/>
      <c r="I59" s="143"/>
      <c r="J59" s="144"/>
    </row>
    <row r="60" spans="1:10" ht="12">
      <c r="A60" s="76" t="s">
        <v>124</v>
      </c>
      <c r="B60" s="230">
        <f>SUM(K11:K57)</f>
        <v>0</v>
      </c>
      <c r="C60" s="235"/>
      <c r="F60" s="145"/>
      <c r="G60" s="31"/>
      <c r="H60" s="31"/>
      <c r="I60" s="146"/>
      <c r="J60" s="147"/>
    </row>
    <row r="61" spans="1:10" ht="12">
      <c r="A61" s="91" t="s">
        <v>164</v>
      </c>
      <c r="B61" s="231">
        <v>0</v>
      </c>
      <c r="C61" s="237" t="s">
        <v>196</v>
      </c>
      <c r="F61" s="145"/>
      <c r="G61" s="31"/>
      <c r="H61" s="31"/>
      <c r="I61" s="146"/>
      <c r="J61" s="147"/>
    </row>
    <row r="62" spans="1:10" ht="12">
      <c r="A62" s="76" t="s">
        <v>165</v>
      </c>
      <c r="B62" s="250">
        <f>B60-(B60*B61)</f>
        <v>0</v>
      </c>
      <c r="C62" s="235"/>
      <c r="F62" s="145"/>
      <c r="G62" s="31"/>
      <c r="H62" s="31"/>
      <c r="I62" s="146"/>
      <c r="J62" s="147"/>
    </row>
    <row r="63" spans="1:10" ht="12.75">
      <c r="A63" s="76" t="s">
        <v>125</v>
      </c>
      <c r="B63" s="232">
        <f>B62*0.23</f>
        <v>0</v>
      </c>
      <c r="C63" s="235"/>
      <c r="F63" s="148"/>
      <c r="G63" s="30"/>
      <c r="H63" s="30"/>
      <c r="I63" s="146"/>
      <c r="J63" s="149"/>
    </row>
    <row r="64" spans="1:10" ht="12.75" thickBot="1">
      <c r="A64" s="89" t="s">
        <v>157</v>
      </c>
      <c r="B64" s="233">
        <f>B62+B63</f>
        <v>0</v>
      </c>
      <c r="C64" s="236"/>
      <c r="F64" s="150"/>
      <c r="G64" s="123"/>
      <c r="H64" s="123"/>
      <c r="I64" s="146"/>
      <c r="J64" s="151"/>
    </row>
    <row r="65" spans="6:10" ht="10.5" customHeight="1" thickTop="1">
      <c r="F65" s="152"/>
      <c r="G65" s="153"/>
      <c r="H65" s="153"/>
      <c r="I65" s="154"/>
      <c r="J65" s="155"/>
    </row>
    <row r="66" spans="1:10" ht="12.75" customHeight="1">
      <c r="A66" s="304" t="s">
        <v>296</v>
      </c>
      <c r="B66" s="304"/>
      <c r="C66" s="40"/>
      <c r="E66" s="87"/>
      <c r="F66" s="305" t="s">
        <v>234</v>
      </c>
      <c r="G66" s="305"/>
      <c r="H66" s="305"/>
      <c r="I66" s="305"/>
      <c r="J66" s="305"/>
    </row>
    <row r="67" spans="1:9" ht="18" customHeight="1">
      <c r="A67" s="304"/>
      <c r="B67" s="304"/>
      <c r="C67" s="40"/>
      <c r="D67" s="40"/>
      <c r="E67" s="40"/>
      <c r="F67" s="40"/>
      <c r="G67" s="40"/>
      <c r="H67" s="40"/>
      <c r="I67" s="14"/>
    </row>
    <row r="68" spans="1:2" ht="12">
      <c r="A68" s="54" t="s">
        <v>221</v>
      </c>
      <c r="B68" s="56"/>
    </row>
    <row r="69" ht="12">
      <c r="A69" s="54" t="s">
        <v>197</v>
      </c>
    </row>
    <row r="71" spans="1:12" ht="12">
      <c r="A71" s="261"/>
      <c r="B71" s="261"/>
      <c r="C71" s="261"/>
      <c r="D71" s="261"/>
      <c r="E71" s="261"/>
      <c r="F71" s="261"/>
      <c r="G71" s="261"/>
      <c r="H71" s="261"/>
      <c r="I71" s="262"/>
      <c r="J71" s="263"/>
      <c r="K71" s="263"/>
      <c r="L71" s="263"/>
    </row>
    <row r="72" spans="1:12" ht="12">
      <c r="A72" s="306" t="s">
        <v>237</v>
      </c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</row>
    <row r="73" spans="1:12" ht="12">
      <c r="A73" s="306" t="s">
        <v>247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</row>
    <row r="76" spans="1:13" s="296" customFormat="1" ht="75" customHeight="1">
      <c r="A76" s="303" t="s">
        <v>293</v>
      </c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295"/>
    </row>
    <row r="77" spans="2:6" ht="12">
      <c r="B77" s="40"/>
      <c r="C77" s="40"/>
      <c r="D77" s="40"/>
      <c r="E77" s="40"/>
      <c r="F77" s="40"/>
    </row>
    <row r="78" spans="2:6" ht="12">
      <c r="B78" s="40"/>
      <c r="C78" s="40"/>
      <c r="D78" s="40"/>
      <c r="E78" s="40"/>
      <c r="F78" s="40"/>
    </row>
  </sheetData>
  <sheetProtection password="EF50" sheet="1"/>
  <mergeCells count="7">
    <mergeCell ref="A76:L76"/>
    <mergeCell ref="A66:B67"/>
    <mergeCell ref="F66:J66"/>
    <mergeCell ref="A72:L72"/>
    <mergeCell ref="D10:F10"/>
    <mergeCell ref="D26:F26"/>
    <mergeCell ref="A73:L73"/>
  </mergeCells>
  <printOptions horizontalCentered="1"/>
  <pageMargins left="0.39" right="0.4" top="0.41" bottom="0.31" header="0.24" footer="0.17"/>
  <pageSetup horizontalDpi="300" verticalDpi="3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showGridLines="0" zoomScaleSheetLayoutView="100" workbookViewId="0" topLeftCell="A34">
      <selection activeCell="B43" sqref="B43"/>
    </sheetView>
  </sheetViews>
  <sheetFormatPr defaultColWidth="9.140625" defaultRowHeight="12.75"/>
  <cols>
    <col min="1" max="1" width="31.57421875" style="171" customWidth="1"/>
    <col min="2" max="2" width="18.7109375" style="171" customWidth="1"/>
    <col min="3" max="3" width="6.28125" style="171" customWidth="1"/>
    <col min="4" max="9" width="7.57421875" style="171" customWidth="1"/>
    <col min="10" max="10" width="1.7109375" style="209" customWidth="1"/>
    <col min="11" max="11" width="5.421875" style="161" customWidth="1"/>
    <col min="12" max="12" width="4.7109375" style="162" hidden="1" customWidth="1"/>
    <col min="13" max="13" width="5.421875" style="162" customWidth="1"/>
    <col min="14" max="14" width="4.7109375" style="162" hidden="1" customWidth="1"/>
    <col min="15" max="15" width="5.140625" style="162" customWidth="1"/>
    <col min="16" max="16" width="4.7109375" style="162" hidden="1" customWidth="1"/>
    <col min="17" max="16384" width="9.140625" style="171" customWidth="1"/>
  </cols>
  <sheetData>
    <row r="1" spans="1:16" s="158" customFormat="1" ht="24.75" customHeight="1" thickBot="1">
      <c r="A1" s="35" t="s">
        <v>194</v>
      </c>
      <c r="I1" s="159"/>
      <c r="J1" s="160"/>
      <c r="K1" s="161"/>
      <c r="L1" s="162"/>
      <c r="M1" s="162"/>
      <c r="N1" s="162"/>
      <c r="O1" s="163" t="s">
        <v>259</v>
      </c>
      <c r="P1" s="162"/>
    </row>
    <row r="2" spans="1:16" s="158" customFormat="1" ht="16.5" customHeight="1" thickBot="1">
      <c r="A2" s="37" t="s">
        <v>118</v>
      </c>
      <c r="B2" s="118"/>
      <c r="G2" s="164" t="s">
        <v>180</v>
      </c>
      <c r="N2" s="162"/>
      <c r="O2" s="162"/>
      <c r="P2" s="162"/>
    </row>
    <row r="3" spans="1:16" s="158" customFormat="1" ht="18" customHeight="1" thickBot="1">
      <c r="A3" s="37"/>
      <c r="B3" s="165" t="s">
        <v>119</v>
      </c>
      <c r="G3" s="129" t="s">
        <v>181</v>
      </c>
      <c r="H3" s="130"/>
      <c r="I3" s="130"/>
      <c r="J3" s="130"/>
      <c r="K3" s="130"/>
      <c r="L3" s="131"/>
      <c r="M3" s="131"/>
      <c r="N3" s="156"/>
      <c r="O3" s="132"/>
      <c r="P3" s="162"/>
    </row>
    <row r="4" spans="1:16" s="158" customFormat="1" ht="16.5" customHeight="1">
      <c r="A4" s="39" t="s">
        <v>120</v>
      </c>
      <c r="B4" s="119"/>
      <c r="C4" s="120"/>
      <c r="D4" s="120"/>
      <c r="E4" s="121"/>
      <c r="G4" s="133" t="s">
        <v>182</v>
      </c>
      <c r="H4" s="134"/>
      <c r="I4" s="134"/>
      <c r="J4" s="134"/>
      <c r="K4" s="134"/>
      <c r="L4" s="135"/>
      <c r="M4" s="135"/>
      <c r="N4" s="79"/>
      <c r="O4" s="136"/>
      <c r="P4" s="162"/>
    </row>
    <row r="5" spans="1:16" s="158" customFormat="1" ht="16.5" customHeight="1">
      <c r="A5" s="39" t="s">
        <v>121</v>
      </c>
      <c r="B5" s="122"/>
      <c r="C5" s="123"/>
      <c r="D5" s="123"/>
      <c r="E5" s="124"/>
      <c r="G5" s="133" t="s">
        <v>174</v>
      </c>
      <c r="H5" s="134"/>
      <c r="I5" s="134" t="s">
        <v>183</v>
      </c>
      <c r="J5" s="134"/>
      <c r="K5" s="134"/>
      <c r="L5" s="135"/>
      <c r="M5" s="135"/>
      <c r="N5" s="79"/>
      <c r="O5" s="136"/>
      <c r="P5" s="162"/>
    </row>
    <row r="6" spans="1:16" s="158" customFormat="1" ht="16.5" customHeight="1" thickBot="1">
      <c r="A6" s="39" t="s">
        <v>122</v>
      </c>
      <c r="B6" s="125"/>
      <c r="C6" s="126"/>
      <c r="D6" s="126"/>
      <c r="E6" s="127"/>
      <c r="G6" s="137" t="s">
        <v>172</v>
      </c>
      <c r="H6" s="138"/>
      <c r="I6" s="138"/>
      <c r="J6" s="138"/>
      <c r="K6" s="138"/>
      <c r="L6" s="139"/>
      <c r="M6" s="139"/>
      <c r="N6" s="157"/>
      <c r="O6" s="140"/>
      <c r="P6" s="162"/>
    </row>
    <row r="7" spans="1:16" s="158" customFormat="1" ht="16.5" customHeight="1" thickBot="1">
      <c r="A7" s="39" t="s">
        <v>123</v>
      </c>
      <c r="B7" s="128" t="str">
        <f ca="1">YEAR(TODAY())&amp;"-"&amp;IF(LEN(MONTH(TODAY()))&gt;1,MONTH(TODAY()),"0"&amp;MONTH(TODAY()))&amp;"-"&amp;DAY(TODAY())</f>
        <v>2019-04-1</v>
      </c>
      <c r="C7" s="166"/>
      <c r="I7" s="159"/>
      <c r="J7" s="160"/>
      <c r="K7" s="161"/>
      <c r="L7" s="162"/>
      <c r="M7" s="162"/>
      <c r="N7" s="162"/>
      <c r="O7" s="162"/>
      <c r="P7" s="162"/>
    </row>
    <row r="8" spans="1:16" s="158" customFormat="1" ht="14.25" customHeight="1">
      <c r="A8" s="108" t="s">
        <v>187</v>
      </c>
      <c r="B8" s="259"/>
      <c r="C8" s="166"/>
      <c r="I8" s="159"/>
      <c r="J8" s="160"/>
      <c r="K8" s="161"/>
      <c r="L8" s="162"/>
      <c r="M8" s="162"/>
      <c r="N8" s="162"/>
      <c r="O8" s="162"/>
      <c r="P8" s="162"/>
    </row>
    <row r="9" spans="2:15" ht="52.5" customHeight="1">
      <c r="B9" s="167"/>
      <c r="C9" s="167"/>
      <c r="D9" s="168" t="s">
        <v>167</v>
      </c>
      <c r="E9" s="168" t="s">
        <v>37</v>
      </c>
      <c r="F9" s="168" t="s">
        <v>29</v>
      </c>
      <c r="G9" s="168" t="s">
        <v>36</v>
      </c>
      <c r="H9" s="168" t="s">
        <v>190</v>
      </c>
      <c r="I9" s="168" t="s">
        <v>130</v>
      </c>
      <c r="J9" s="169"/>
      <c r="K9" s="170" t="s">
        <v>158</v>
      </c>
      <c r="L9" s="161"/>
      <c r="M9" s="170" t="s">
        <v>158</v>
      </c>
      <c r="O9" s="170" t="s">
        <v>158</v>
      </c>
    </row>
    <row r="10" spans="1:15" ht="12.75" customHeight="1">
      <c r="A10" s="172"/>
      <c r="D10" s="173" t="s">
        <v>26</v>
      </c>
      <c r="E10" s="173" t="s">
        <v>18</v>
      </c>
      <c r="F10" s="173" t="s">
        <v>15</v>
      </c>
      <c r="G10" s="173" t="s">
        <v>17</v>
      </c>
      <c r="H10" s="173" t="s">
        <v>16</v>
      </c>
      <c r="I10" s="173" t="s">
        <v>33</v>
      </c>
      <c r="J10" s="174"/>
      <c r="K10" s="175"/>
      <c r="L10" s="175"/>
      <c r="M10" s="176" t="s">
        <v>16</v>
      </c>
      <c r="O10" s="176" t="s">
        <v>33</v>
      </c>
    </row>
    <row r="11" spans="1:10" ht="12.75">
      <c r="A11" s="177" t="s">
        <v>0</v>
      </c>
      <c r="B11" s="178" t="s">
        <v>116</v>
      </c>
      <c r="C11" s="167" t="s">
        <v>160</v>
      </c>
      <c r="D11" s="310">
        <v>130</v>
      </c>
      <c r="E11" s="310"/>
      <c r="F11" s="310"/>
      <c r="G11" s="310"/>
      <c r="H11" s="310"/>
      <c r="I11" s="310"/>
      <c r="J11" s="179"/>
    </row>
    <row r="12" spans="1:16" ht="12.75">
      <c r="A12" s="180" t="s">
        <v>19</v>
      </c>
      <c r="B12" s="181" t="s">
        <v>139</v>
      </c>
      <c r="C12" s="182" t="s">
        <v>189</v>
      </c>
      <c r="D12" s="80"/>
      <c r="E12" s="80"/>
      <c r="F12" s="80"/>
      <c r="G12" s="80"/>
      <c r="H12" s="80"/>
      <c r="I12" s="80"/>
      <c r="J12" s="183"/>
      <c r="K12" s="184">
        <v>45.25</v>
      </c>
      <c r="L12" s="185">
        <f aca="true" t="shared" si="0" ref="L12:L29">SUM(D12:G12)*K12</f>
        <v>0</v>
      </c>
      <c r="M12" s="186">
        <v>54.3</v>
      </c>
      <c r="N12" s="186">
        <f aca="true" t="shared" si="1" ref="N12:N29">SUM(H12:H12)*M12</f>
        <v>0</v>
      </c>
      <c r="O12" s="184">
        <v>49.79</v>
      </c>
      <c r="P12" s="162">
        <f>I12*O12</f>
        <v>0</v>
      </c>
    </row>
    <row r="13" spans="1:16" ht="12.75">
      <c r="A13" s="180" t="s">
        <v>2</v>
      </c>
      <c r="B13" s="187" t="s">
        <v>166</v>
      </c>
      <c r="C13" s="182" t="s">
        <v>45</v>
      </c>
      <c r="D13" s="80"/>
      <c r="E13" s="80"/>
      <c r="F13" s="80"/>
      <c r="G13" s="80"/>
      <c r="H13" s="80"/>
      <c r="I13" s="80"/>
      <c r="J13" s="183"/>
      <c r="K13" s="184">
        <v>5.51</v>
      </c>
      <c r="L13" s="185">
        <f t="shared" si="0"/>
        <v>0</v>
      </c>
      <c r="M13" s="186">
        <v>6.61</v>
      </c>
      <c r="N13" s="186">
        <f t="shared" si="1"/>
        <v>0</v>
      </c>
      <c r="O13" s="184">
        <v>6.06</v>
      </c>
      <c r="P13" s="162">
        <f aca="true" t="shared" si="2" ref="P13:P43">I13*O13</f>
        <v>0</v>
      </c>
    </row>
    <row r="14" spans="1:16" ht="12.75">
      <c r="A14" s="180" t="s">
        <v>3</v>
      </c>
      <c r="B14" s="187" t="s">
        <v>140</v>
      </c>
      <c r="C14" s="188" t="s">
        <v>59</v>
      </c>
      <c r="D14" s="80"/>
      <c r="E14" s="80"/>
      <c r="F14" s="80"/>
      <c r="G14" s="80"/>
      <c r="H14" s="80"/>
      <c r="I14" s="80"/>
      <c r="J14" s="183"/>
      <c r="K14" s="184">
        <v>10.11</v>
      </c>
      <c r="L14" s="185">
        <f t="shared" si="0"/>
        <v>0</v>
      </c>
      <c r="M14" s="186">
        <v>12.24</v>
      </c>
      <c r="N14" s="186">
        <f t="shared" si="1"/>
        <v>0</v>
      </c>
      <c r="O14" s="184">
        <v>10.11</v>
      </c>
      <c r="P14" s="162">
        <f t="shared" si="2"/>
        <v>0</v>
      </c>
    </row>
    <row r="15" spans="1:16" ht="12.75">
      <c r="A15" s="180" t="s">
        <v>215</v>
      </c>
      <c r="B15" s="187" t="s">
        <v>141</v>
      </c>
      <c r="C15" s="189" t="s">
        <v>59</v>
      </c>
      <c r="D15" s="80"/>
      <c r="E15" s="80"/>
      <c r="F15" s="80"/>
      <c r="G15" s="80"/>
      <c r="H15" s="80"/>
      <c r="I15" s="80"/>
      <c r="J15" s="183"/>
      <c r="K15" s="184">
        <v>10.85</v>
      </c>
      <c r="L15" s="185">
        <f t="shared" si="0"/>
        <v>0</v>
      </c>
      <c r="M15" s="186">
        <v>13.03</v>
      </c>
      <c r="N15" s="186">
        <f t="shared" si="1"/>
        <v>0</v>
      </c>
      <c r="O15" s="184">
        <v>10.85</v>
      </c>
      <c r="P15" s="162">
        <f t="shared" si="2"/>
        <v>0</v>
      </c>
    </row>
    <row r="16" spans="1:16" ht="12.75">
      <c r="A16" s="180" t="s">
        <v>28</v>
      </c>
      <c r="B16" s="187" t="s">
        <v>211</v>
      </c>
      <c r="C16" s="188" t="s">
        <v>60</v>
      </c>
      <c r="D16" s="80"/>
      <c r="E16" s="80"/>
      <c r="F16" s="80"/>
      <c r="G16" s="80"/>
      <c r="H16" s="80"/>
      <c r="I16" s="80"/>
      <c r="J16" s="183"/>
      <c r="K16" s="184">
        <v>9.57</v>
      </c>
      <c r="L16" s="185">
        <f t="shared" si="0"/>
        <v>0</v>
      </c>
      <c r="M16" s="186">
        <v>11.59</v>
      </c>
      <c r="N16" s="186">
        <f t="shared" si="1"/>
        <v>0</v>
      </c>
      <c r="O16" s="184">
        <v>9.57</v>
      </c>
      <c r="P16" s="162">
        <f t="shared" si="2"/>
        <v>0</v>
      </c>
    </row>
    <row r="17" spans="1:16" ht="12.75">
      <c r="A17" s="180" t="s">
        <v>4</v>
      </c>
      <c r="B17" s="187" t="s">
        <v>207</v>
      </c>
      <c r="C17" s="189" t="s">
        <v>39</v>
      </c>
      <c r="D17" s="80"/>
      <c r="E17" s="80"/>
      <c r="F17" s="80"/>
      <c r="G17" s="80"/>
      <c r="H17" s="80"/>
      <c r="I17" s="80"/>
      <c r="J17" s="183"/>
      <c r="K17" s="184">
        <v>16.38</v>
      </c>
      <c r="L17" s="185">
        <f t="shared" si="0"/>
        <v>0</v>
      </c>
      <c r="M17" s="186">
        <v>19.64</v>
      </c>
      <c r="N17" s="186">
        <f t="shared" si="1"/>
        <v>0</v>
      </c>
      <c r="O17" s="184">
        <v>18.01</v>
      </c>
      <c r="P17" s="162">
        <f t="shared" si="2"/>
        <v>0</v>
      </c>
    </row>
    <row r="18" spans="1:16" ht="12.75">
      <c r="A18" s="180" t="s">
        <v>5</v>
      </c>
      <c r="B18" s="187" t="s">
        <v>306</v>
      </c>
      <c r="C18" s="189" t="s">
        <v>48</v>
      </c>
      <c r="D18" s="80"/>
      <c r="E18" s="80"/>
      <c r="F18" s="80"/>
      <c r="G18" s="80"/>
      <c r="H18" s="80"/>
      <c r="I18" s="80"/>
      <c r="J18" s="183"/>
      <c r="K18" s="184">
        <v>27.75</v>
      </c>
      <c r="L18" s="185">
        <f t="shared" si="0"/>
        <v>0</v>
      </c>
      <c r="M18" s="186">
        <v>33.31</v>
      </c>
      <c r="N18" s="186">
        <f t="shared" si="1"/>
        <v>0</v>
      </c>
      <c r="O18" s="184">
        <v>30.52</v>
      </c>
      <c r="P18" s="162">
        <f t="shared" si="2"/>
        <v>0</v>
      </c>
    </row>
    <row r="19" spans="1:16" ht="12.75">
      <c r="A19" s="180" t="s">
        <v>6</v>
      </c>
      <c r="B19" s="187" t="s">
        <v>228</v>
      </c>
      <c r="C19" s="189" t="s">
        <v>48</v>
      </c>
      <c r="D19" s="80"/>
      <c r="E19" s="80"/>
      <c r="F19" s="80"/>
      <c r="G19" s="80"/>
      <c r="H19" s="80"/>
      <c r="I19" s="80"/>
      <c r="J19" s="183"/>
      <c r="K19" s="184">
        <v>27.75</v>
      </c>
      <c r="L19" s="185">
        <f t="shared" si="0"/>
        <v>0</v>
      </c>
      <c r="M19" s="186">
        <v>33.31</v>
      </c>
      <c r="N19" s="186">
        <f t="shared" si="1"/>
        <v>0</v>
      </c>
      <c r="O19" s="184">
        <v>30.52</v>
      </c>
      <c r="P19" s="162">
        <f t="shared" si="2"/>
        <v>0</v>
      </c>
    </row>
    <row r="20" spans="1:16" ht="12.75">
      <c r="A20" s="191" t="s">
        <v>73</v>
      </c>
      <c r="B20" s="187" t="s">
        <v>142</v>
      </c>
      <c r="C20" s="189" t="s">
        <v>40</v>
      </c>
      <c r="D20" s="80"/>
      <c r="E20" s="80"/>
      <c r="F20" s="80"/>
      <c r="G20" s="80"/>
      <c r="H20" s="80"/>
      <c r="I20" s="80"/>
      <c r="J20" s="183"/>
      <c r="K20" s="184">
        <v>50.5</v>
      </c>
      <c r="L20" s="185">
        <f t="shared" si="0"/>
        <v>0</v>
      </c>
      <c r="M20" s="186">
        <v>60.59</v>
      </c>
      <c r="N20" s="186">
        <f t="shared" si="1"/>
        <v>0</v>
      </c>
      <c r="O20" s="184">
        <v>55.55</v>
      </c>
      <c r="P20" s="162">
        <f t="shared" si="2"/>
        <v>0</v>
      </c>
    </row>
    <row r="21" spans="1:16" ht="20.25">
      <c r="A21" s="228" t="s">
        <v>192</v>
      </c>
      <c r="B21" s="187" t="s">
        <v>251</v>
      </c>
      <c r="C21" s="189" t="s">
        <v>79</v>
      </c>
      <c r="D21" s="80"/>
      <c r="E21" s="80"/>
      <c r="F21" s="80"/>
      <c r="G21" s="80"/>
      <c r="H21" s="80"/>
      <c r="I21" s="80"/>
      <c r="J21" s="183"/>
      <c r="K21" s="184">
        <v>44.47</v>
      </c>
      <c r="L21" s="185">
        <f t="shared" si="0"/>
        <v>0</v>
      </c>
      <c r="M21" s="186">
        <v>53.36</v>
      </c>
      <c r="N21" s="186">
        <f t="shared" si="1"/>
        <v>0</v>
      </c>
      <c r="O21" s="184">
        <v>48.92</v>
      </c>
      <c r="P21" s="162">
        <f t="shared" si="2"/>
        <v>0</v>
      </c>
    </row>
    <row r="22" spans="1:16" ht="12.75">
      <c r="A22" s="191" t="s">
        <v>95</v>
      </c>
      <c r="B22" s="187" t="s">
        <v>143</v>
      </c>
      <c r="C22" s="189" t="s">
        <v>40</v>
      </c>
      <c r="D22" s="80"/>
      <c r="E22" s="80"/>
      <c r="F22" s="80"/>
      <c r="G22" s="80"/>
      <c r="H22" s="80"/>
      <c r="I22" s="80"/>
      <c r="J22" s="183"/>
      <c r="K22" s="184">
        <v>58.08</v>
      </c>
      <c r="L22" s="185">
        <f t="shared" si="0"/>
        <v>0</v>
      </c>
      <c r="M22" s="186">
        <v>69.7</v>
      </c>
      <c r="N22" s="186">
        <f t="shared" si="1"/>
        <v>0</v>
      </c>
      <c r="O22" s="184">
        <v>63.89</v>
      </c>
      <c r="P22" s="162">
        <f t="shared" si="2"/>
        <v>0</v>
      </c>
    </row>
    <row r="23" spans="1:16" ht="12.75">
      <c r="A23" s="191" t="s">
        <v>96</v>
      </c>
      <c r="B23" s="187" t="s">
        <v>144</v>
      </c>
      <c r="C23" s="189" t="s">
        <v>40</v>
      </c>
      <c r="D23" s="80"/>
      <c r="E23" s="80"/>
      <c r="F23" s="80"/>
      <c r="G23" s="80"/>
      <c r="H23" s="80"/>
      <c r="I23" s="80"/>
      <c r="J23" s="183"/>
      <c r="K23" s="184">
        <v>58.08</v>
      </c>
      <c r="L23" s="185">
        <f t="shared" si="0"/>
        <v>0</v>
      </c>
      <c r="M23" s="186">
        <v>69.7</v>
      </c>
      <c r="N23" s="186">
        <f t="shared" si="1"/>
        <v>0</v>
      </c>
      <c r="O23" s="184">
        <v>63.89</v>
      </c>
      <c r="P23" s="162">
        <f t="shared" si="2"/>
        <v>0</v>
      </c>
    </row>
    <row r="24" spans="1:16" ht="12.75">
      <c r="A24" s="191" t="s">
        <v>151</v>
      </c>
      <c r="B24" s="187" t="s">
        <v>153</v>
      </c>
      <c r="C24" s="189" t="s">
        <v>40</v>
      </c>
      <c r="D24" s="80"/>
      <c r="E24" s="80"/>
      <c r="F24" s="80"/>
      <c r="G24" s="80"/>
      <c r="H24" s="80"/>
      <c r="I24" s="80"/>
      <c r="J24" s="183"/>
      <c r="K24" s="184">
        <v>65.62</v>
      </c>
      <c r="L24" s="185">
        <f t="shared" si="0"/>
        <v>0</v>
      </c>
      <c r="M24" s="186">
        <v>78.76</v>
      </c>
      <c r="N24" s="186">
        <f t="shared" si="1"/>
        <v>0</v>
      </c>
      <c r="O24" s="184">
        <v>72.19</v>
      </c>
      <c r="P24" s="162">
        <f>I24*O24</f>
        <v>0</v>
      </c>
    </row>
    <row r="25" spans="1:16" ht="12.75">
      <c r="A25" s="191" t="s">
        <v>152</v>
      </c>
      <c r="B25" s="187" t="s">
        <v>154</v>
      </c>
      <c r="C25" s="189" t="s">
        <v>40</v>
      </c>
      <c r="D25" s="80"/>
      <c r="E25" s="80"/>
      <c r="F25" s="80"/>
      <c r="G25" s="80"/>
      <c r="H25" s="80"/>
      <c r="I25" s="80"/>
      <c r="J25" s="183"/>
      <c r="K25" s="184">
        <v>65.62</v>
      </c>
      <c r="L25" s="185">
        <f t="shared" si="0"/>
        <v>0</v>
      </c>
      <c r="M25" s="186">
        <v>78.76</v>
      </c>
      <c r="N25" s="186">
        <f t="shared" si="1"/>
        <v>0</v>
      </c>
      <c r="O25" s="184">
        <v>72.19</v>
      </c>
      <c r="P25" s="162">
        <f>I25*O25</f>
        <v>0</v>
      </c>
    </row>
    <row r="26" spans="1:16" ht="12.75">
      <c r="A26" s="180" t="s">
        <v>20</v>
      </c>
      <c r="B26" s="187" t="s">
        <v>252</v>
      </c>
      <c r="C26" s="189" t="s">
        <v>47</v>
      </c>
      <c r="D26" s="81"/>
      <c r="E26" s="81"/>
      <c r="F26" s="81"/>
      <c r="G26" s="81"/>
      <c r="H26" s="190"/>
      <c r="I26" s="80"/>
      <c r="J26" s="183"/>
      <c r="K26" s="184">
        <v>27.75</v>
      </c>
      <c r="L26" s="185">
        <f t="shared" si="0"/>
        <v>0</v>
      </c>
      <c r="M26" s="186"/>
      <c r="N26" s="186">
        <f t="shared" si="1"/>
        <v>0</v>
      </c>
      <c r="O26" s="184">
        <v>30.52</v>
      </c>
      <c r="P26" s="162">
        <f t="shared" si="2"/>
        <v>0</v>
      </c>
    </row>
    <row r="27" spans="1:16" ht="12.75">
      <c r="A27" s="180" t="s">
        <v>21</v>
      </c>
      <c r="B27" s="187" t="s">
        <v>241</v>
      </c>
      <c r="C27" s="189" t="s">
        <v>47</v>
      </c>
      <c r="D27" s="80"/>
      <c r="E27" s="80"/>
      <c r="F27" s="80"/>
      <c r="G27" s="80"/>
      <c r="H27" s="80"/>
      <c r="I27" s="80"/>
      <c r="J27" s="183"/>
      <c r="K27" s="184">
        <v>27.75</v>
      </c>
      <c r="L27" s="185">
        <f t="shared" si="0"/>
        <v>0</v>
      </c>
      <c r="M27" s="186">
        <v>34.68</v>
      </c>
      <c r="N27" s="186">
        <f t="shared" si="1"/>
        <v>0</v>
      </c>
      <c r="O27" s="184">
        <v>30.52</v>
      </c>
      <c r="P27" s="162">
        <f t="shared" si="2"/>
        <v>0</v>
      </c>
    </row>
    <row r="28" spans="1:16" ht="12.75">
      <c r="A28" s="180" t="s">
        <v>8</v>
      </c>
      <c r="B28" s="187" t="s">
        <v>249</v>
      </c>
      <c r="C28" s="189" t="s">
        <v>45</v>
      </c>
      <c r="D28" s="80"/>
      <c r="E28" s="80"/>
      <c r="F28" s="80"/>
      <c r="G28" s="80"/>
      <c r="H28" s="80"/>
      <c r="I28" s="80"/>
      <c r="J28" s="183"/>
      <c r="K28" s="184">
        <v>10.55</v>
      </c>
      <c r="L28" s="185">
        <f t="shared" si="0"/>
        <v>0</v>
      </c>
      <c r="M28" s="186">
        <v>12.67</v>
      </c>
      <c r="N28" s="186">
        <f t="shared" si="1"/>
        <v>0</v>
      </c>
      <c r="O28" s="184">
        <v>11.61</v>
      </c>
      <c r="P28" s="162">
        <f t="shared" si="2"/>
        <v>0</v>
      </c>
    </row>
    <row r="29" spans="1:16" ht="12.75">
      <c r="A29" s="180" t="s">
        <v>9</v>
      </c>
      <c r="B29" s="187" t="s">
        <v>250</v>
      </c>
      <c r="C29" s="189" t="s">
        <v>45</v>
      </c>
      <c r="D29" s="80"/>
      <c r="E29" s="80"/>
      <c r="F29" s="80"/>
      <c r="G29" s="80"/>
      <c r="H29" s="80"/>
      <c r="I29" s="80"/>
      <c r="J29" s="183"/>
      <c r="K29" s="184">
        <v>10.55</v>
      </c>
      <c r="L29" s="185">
        <f t="shared" si="0"/>
        <v>0</v>
      </c>
      <c r="M29" s="186">
        <v>12.67</v>
      </c>
      <c r="N29" s="186">
        <f t="shared" si="1"/>
        <v>0</v>
      </c>
      <c r="O29" s="184">
        <v>11.61</v>
      </c>
      <c r="P29" s="162">
        <f t="shared" si="2"/>
        <v>0</v>
      </c>
    </row>
    <row r="30" spans="1:15" ht="12.75">
      <c r="A30" s="177" t="s">
        <v>10</v>
      </c>
      <c r="B30" s="192"/>
      <c r="C30" s="193"/>
      <c r="D30" s="311">
        <v>100</v>
      </c>
      <c r="E30" s="311"/>
      <c r="F30" s="311"/>
      <c r="G30" s="311"/>
      <c r="H30" s="311"/>
      <c r="I30" s="311"/>
      <c r="J30" s="179"/>
      <c r="K30" s="194"/>
      <c r="M30" s="194"/>
      <c r="N30" s="195"/>
      <c r="O30" s="196"/>
    </row>
    <row r="31" spans="1:16" ht="12.75">
      <c r="A31" s="180" t="s">
        <v>23</v>
      </c>
      <c r="B31" s="181" t="s">
        <v>93</v>
      </c>
      <c r="C31" s="189" t="s">
        <v>51</v>
      </c>
      <c r="D31" s="80"/>
      <c r="E31" s="80"/>
      <c r="F31" s="80"/>
      <c r="G31" s="80"/>
      <c r="H31" s="80"/>
      <c r="I31" s="80"/>
      <c r="J31" s="183"/>
      <c r="K31" s="184">
        <v>53.07</v>
      </c>
      <c r="L31" s="185">
        <f aca="true" t="shared" si="3" ref="L31:L37">SUM(D31:G31)*K31</f>
        <v>0</v>
      </c>
      <c r="M31" s="186">
        <v>63.7</v>
      </c>
      <c r="N31" s="186">
        <f aca="true" t="shared" si="4" ref="N31:N37">SUM(H31:H31)*M31</f>
        <v>0</v>
      </c>
      <c r="O31" s="184">
        <v>58.38</v>
      </c>
      <c r="P31" s="162">
        <f t="shared" si="2"/>
        <v>0</v>
      </c>
    </row>
    <row r="32" spans="1:16" ht="12.75">
      <c r="A32" s="180" t="s">
        <v>12</v>
      </c>
      <c r="B32" s="181" t="s">
        <v>307</v>
      </c>
      <c r="C32" s="189" t="s">
        <v>52</v>
      </c>
      <c r="D32" s="80"/>
      <c r="E32" s="80"/>
      <c r="F32" s="80"/>
      <c r="G32" s="80"/>
      <c r="H32" s="80"/>
      <c r="I32" s="80"/>
      <c r="J32" s="183"/>
      <c r="K32" s="184">
        <v>8.8</v>
      </c>
      <c r="L32" s="185">
        <f t="shared" si="3"/>
        <v>0</v>
      </c>
      <c r="M32" s="186">
        <v>10.55</v>
      </c>
      <c r="N32" s="186">
        <f t="shared" si="4"/>
        <v>0</v>
      </c>
      <c r="O32" s="184">
        <v>9.67</v>
      </c>
      <c r="P32" s="162">
        <f t="shared" si="2"/>
        <v>0</v>
      </c>
    </row>
    <row r="33" spans="1:16" ht="12.75">
      <c r="A33" s="180" t="s">
        <v>31</v>
      </c>
      <c r="B33" s="181" t="s">
        <v>208</v>
      </c>
      <c r="C33" s="189" t="s">
        <v>91</v>
      </c>
      <c r="D33" s="80"/>
      <c r="E33" s="80"/>
      <c r="F33" s="80"/>
      <c r="G33" s="80"/>
      <c r="H33" s="80"/>
      <c r="I33" s="80"/>
      <c r="J33" s="183"/>
      <c r="K33" s="184">
        <v>15.11</v>
      </c>
      <c r="L33" s="185">
        <f t="shared" si="3"/>
        <v>0</v>
      </c>
      <c r="M33" s="186">
        <v>18.12</v>
      </c>
      <c r="N33" s="186">
        <f t="shared" si="4"/>
        <v>0</v>
      </c>
      <c r="O33" s="184">
        <v>16.62</v>
      </c>
      <c r="P33" s="162">
        <f t="shared" si="2"/>
        <v>0</v>
      </c>
    </row>
    <row r="34" spans="1:16" ht="12.75">
      <c r="A34" s="180" t="s">
        <v>13</v>
      </c>
      <c r="B34" s="181" t="s">
        <v>308</v>
      </c>
      <c r="C34" s="189" t="s">
        <v>191</v>
      </c>
      <c r="D34" s="80"/>
      <c r="E34" s="80"/>
      <c r="F34" s="80"/>
      <c r="G34" s="80"/>
      <c r="H34" s="80"/>
      <c r="I34" s="80"/>
      <c r="J34" s="183"/>
      <c r="K34" s="184">
        <v>17.36</v>
      </c>
      <c r="L34" s="185">
        <f t="shared" si="3"/>
        <v>0</v>
      </c>
      <c r="M34" s="186">
        <v>20.84</v>
      </c>
      <c r="N34" s="186">
        <f t="shared" si="4"/>
        <v>0</v>
      </c>
      <c r="O34" s="184">
        <v>19.1</v>
      </c>
      <c r="P34" s="162">
        <f t="shared" si="2"/>
        <v>0</v>
      </c>
    </row>
    <row r="35" spans="1:16" ht="12.75">
      <c r="A35" s="180" t="s">
        <v>24</v>
      </c>
      <c r="B35" s="181" t="s">
        <v>229</v>
      </c>
      <c r="C35" s="189" t="s">
        <v>47</v>
      </c>
      <c r="D35" s="80"/>
      <c r="E35" s="80"/>
      <c r="F35" s="80"/>
      <c r="G35" s="80"/>
      <c r="H35" s="80"/>
      <c r="I35" s="80"/>
      <c r="J35" s="183"/>
      <c r="K35" s="184">
        <v>24.43</v>
      </c>
      <c r="L35" s="185">
        <f t="shared" si="3"/>
        <v>0</v>
      </c>
      <c r="M35" s="186">
        <v>29.32</v>
      </c>
      <c r="N35" s="186">
        <f t="shared" si="4"/>
        <v>0</v>
      </c>
      <c r="O35" s="184">
        <v>26.88</v>
      </c>
      <c r="P35" s="162">
        <f t="shared" si="2"/>
        <v>0</v>
      </c>
    </row>
    <row r="36" spans="1:16" ht="12.75">
      <c r="A36" s="180" t="s">
        <v>25</v>
      </c>
      <c r="B36" s="181" t="s">
        <v>94</v>
      </c>
      <c r="C36" s="189" t="s">
        <v>38</v>
      </c>
      <c r="D36" s="80"/>
      <c r="E36" s="80"/>
      <c r="F36" s="80"/>
      <c r="G36" s="80"/>
      <c r="H36" s="80"/>
      <c r="I36" s="80"/>
      <c r="J36" s="183"/>
      <c r="K36" s="184">
        <v>5.12</v>
      </c>
      <c r="L36" s="185">
        <f t="shared" si="3"/>
        <v>0</v>
      </c>
      <c r="M36" s="186">
        <v>6.15</v>
      </c>
      <c r="N36" s="186">
        <f t="shared" si="4"/>
        <v>0</v>
      </c>
      <c r="O36" s="184">
        <v>5.63</v>
      </c>
      <c r="P36" s="162">
        <f>I36*O36</f>
        <v>0</v>
      </c>
    </row>
    <row r="37" spans="1:16" ht="12.75">
      <c r="A37" s="210" t="s">
        <v>235</v>
      </c>
      <c r="B37" s="181" t="s">
        <v>195</v>
      </c>
      <c r="C37" s="201" t="s">
        <v>248</v>
      </c>
      <c r="D37" s="80"/>
      <c r="E37" s="80"/>
      <c r="F37" s="80"/>
      <c r="G37" s="190"/>
      <c r="H37" s="190"/>
      <c r="I37" s="190"/>
      <c r="J37" s="183"/>
      <c r="K37" s="184">
        <v>34.45</v>
      </c>
      <c r="L37" s="185">
        <f t="shared" si="3"/>
        <v>0</v>
      </c>
      <c r="M37" s="272"/>
      <c r="N37" s="273">
        <f t="shared" si="4"/>
        <v>0</v>
      </c>
      <c r="O37" s="274"/>
      <c r="P37" s="162">
        <f t="shared" si="2"/>
        <v>0</v>
      </c>
    </row>
    <row r="38" spans="1:15" ht="12.75">
      <c r="A38" s="177" t="s">
        <v>10</v>
      </c>
      <c r="B38" s="172"/>
      <c r="C38" s="167"/>
      <c r="D38" s="311">
        <v>80</v>
      </c>
      <c r="E38" s="311"/>
      <c r="F38" s="311"/>
      <c r="G38" s="311"/>
      <c r="H38" s="311"/>
      <c r="I38" s="311"/>
      <c r="J38" s="179"/>
      <c r="K38" s="194"/>
      <c r="M38" s="196"/>
      <c r="N38" s="196"/>
      <c r="O38" s="196"/>
    </row>
    <row r="39" spans="1:16" ht="12.75">
      <c r="A39" s="180" t="s">
        <v>23</v>
      </c>
      <c r="B39" s="26" t="s">
        <v>92</v>
      </c>
      <c r="C39" s="182" t="s">
        <v>43</v>
      </c>
      <c r="D39" s="80"/>
      <c r="E39" s="80"/>
      <c r="F39" s="80"/>
      <c r="G39" s="80"/>
      <c r="H39" s="190"/>
      <c r="I39" s="80"/>
      <c r="J39" s="197"/>
      <c r="K39" s="72">
        <v>48.04</v>
      </c>
      <c r="L39" s="162">
        <f>SUM(D39:G39)*K39</f>
        <v>0</v>
      </c>
      <c r="M39" s="196"/>
      <c r="N39" s="196"/>
      <c r="O39" s="184">
        <v>52.84</v>
      </c>
      <c r="P39" s="162">
        <f t="shared" si="2"/>
        <v>0</v>
      </c>
    </row>
    <row r="40" spans="1:16" ht="12.75">
      <c r="A40" s="180" t="s">
        <v>12</v>
      </c>
      <c r="B40" s="26" t="s">
        <v>227</v>
      </c>
      <c r="C40" s="182" t="s">
        <v>51</v>
      </c>
      <c r="D40" s="80"/>
      <c r="E40" s="80"/>
      <c r="F40" s="80"/>
      <c r="G40" s="80"/>
      <c r="H40" s="190"/>
      <c r="I40" s="80"/>
      <c r="J40" s="197"/>
      <c r="K40" s="72">
        <v>7.52</v>
      </c>
      <c r="L40" s="162">
        <f>SUM(D40:G40)*K40</f>
        <v>0</v>
      </c>
      <c r="M40" s="196"/>
      <c r="N40" s="196"/>
      <c r="O40" s="184">
        <v>8.27</v>
      </c>
      <c r="P40" s="162">
        <f t="shared" si="2"/>
        <v>0</v>
      </c>
    </row>
    <row r="41" spans="1:16" ht="12.75">
      <c r="A41" s="180" t="s">
        <v>31</v>
      </c>
      <c r="B41" s="26" t="s">
        <v>205</v>
      </c>
      <c r="C41" s="182" t="s">
        <v>51</v>
      </c>
      <c r="D41" s="80"/>
      <c r="E41" s="80"/>
      <c r="F41" s="80"/>
      <c r="G41" s="80"/>
      <c r="H41" s="190"/>
      <c r="I41" s="80"/>
      <c r="J41" s="197"/>
      <c r="K41" s="72">
        <v>11.31</v>
      </c>
      <c r="L41" s="162">
        <f>SUM(D41:G41)*K41</f>
        <v>0</v>
      </c>
      <c r="M41" s="196"/>
      <c r="N41" s="196"/>
      <c r="O41" s="184">
        <v>12.44</v>
      </c>
      <c r="P41" s="162">
        <f t="shared" si="2"/>
        <v>0</v>
      </c>
    </row>
    <row r="42" spans="1:16" ht="12.75">
      <c r="A42" s="180" t="s">
        <v>34</v>
      </c>
      <c r="B42" s="26" t="s">
        <v>240</v>
      </c>
      <c r="C42" s="182" t="s">
        <v>60</v>
      </c>
      <c r="D42" s="80"/>
      <c r="E42" s="80"/>
      <c r="F42" s="80"/>
      <c r="G42" s="80"/>
      <c r="H42" s="190"/>
      <c r="I42" s="80"/>
      <c r="J42" s="197"/>
      <c r="K42" s="72">
        <v>21.42</v>
      </c>
      <c r="L42" s="162">
        <f>SUM(D42:G42)*K42</f>
        <v>0</v>
      </c>
      <c r="M42" s="196"/>
      <c r="N42" s="196"/>
      <c r="O42" s="184">
        <v>23.57</v>
      </c>
      <c r="P42" s="162">
        <f t="shared" si="2"/>
        <v>0</v>
      </c>
    </row>
    <row r="43" spans="1:16" ht="12.75">
      <c r="A43" s="180" t="s">
        <v>25</v>
      </c>
      <c r="B43" s="26" t="s">
        <v>90</v>
      </c>
      <c r="C43" s="182" t="s">
        <v>66</v>
      </c>
      <c r="D43" s="80"/>
      <c r="E43" s="80"/>
      <c r="F43" s="80"/>
      <c r="G43" s="80"/>
      <c r="H43" s="190"/>
      <c r="I43" s="80"/>
      <c r="J43" s="197"/>
      <c r="K43" s="72">
        <v>4.43</v>
      </c>
      <c r="L43" s="162">
        <f>SUM(D43:G43)*K43</f>
        <v>0</v>
      </c>
      <c r="M43" s="196"/>
      <c r="N43" s="196"/>
      <c r="O43" s="184">
        <v>4.88</v>
      </c>
      <c r="P43" s="162">
        <f t="shared" si="2"/>
        <v>0</v>
      </c>
    </row>
    <row r="44" spans="1:10" ht="12.75">
      <c r="A44" s="177"/>
      <c r="B44" s="172"/>
      <c r="C44" s="172"/>
      <c r="D44" s="198"/>
      <c r="E44" s="167" t="s">
        <v>26</v>
      </c>
      <c r="F44" s="167" t="s">
        <v>18</v>
      </c>
      <c r="G44" s="167" t="s">
        <v>78</v>
      </c>
      <c r="H44" s="167" t="s">
        <v>15</v>
      </c>
      <c r="I44" s="172"/>
      <c r="J44" s="172"/>
    </row>
    <row r="45" spans="1:21" s="200" customFormat="1" ht="12">
      <c r="A45" s="177" t="s">
        <v>127</v>
      </c>
      <c r="B45" s="178" t="s">
        <v>116</v>
      </c>
      <c r="C45" s="167" t="s">
        <v>160</v>
      </c>
      <c r="D45" s="177"/>
      <c r="E45" s="199" t="s">
        <v>298</v>
      </c>
      <c r="F45" s="199" t="s">
        <v>128</v>
      </c>
      <c r="G45" s="199" t="s">
        <v>301</v>
      </c>
      <c r="H45" s="199" t="s">
        <v>129</v>
      </c>
      <c r="K45" s="196"/>
      <c r="L45" s="196"/>
      <c r="M45" s="196"/>
      <c r="N45" s="196"/>
      <c r="O45" s="162"/>
      <c r="P45" s="162"/>
      <c r="Q45" s="158"/>
      <c r="R45" s="158"/>
      <c r="S45" s="158"/>
      <c r="T45" s="158"/>
      <c r="U45" s="158"/>
    </row>
    <row r="46" spans="1:21" s="200" customFormat="1" ht="12">
      <c r="A46" s="298" t="s">
        <v>292</v>
      </c>
      <c r="B46" s="299" t="s">
        <v>105</v>
      </c>
      <c r="C46" s="201" t="s">
        <v>67</v>
      </c>
      <c r="D46" s="202"/>
      <c r="E46" s="80"/>
      <c r="F46" s="80"/>
      <c r="G46" s="80"/>
      <c r="H46" s="80"/>
      <c r="I46" s="160"/>
      <c r="J46" s="160"/>
      <c r="K46" s="184">
        <v>29.65</v>
      </c>
      <c r="L46" s="162">
        <f>SUM(D46:H46)*K46</f>
        <v>0</v>
      </c>
      <c r="M46" s="196"/>
      <c r="N46" s="196"/>
      <c r="O46" s="162"/>
      <c r="P46" s="162"/>
      <c r="Q46" s="158"/>
      <c r="R46" s="158"/>
      <c r="S46" s="158"/>
      <c r="T46" s="158"/>
      <c r="U46" s="158"/>
    </row>
    <row r="47" spans="1:21" s="200" customFormat="1" ht="12">
      <c r="A47" s="298" t="s">
        <v>68</v>
      </c>
      <c r="B47" s="299" t="s">
        <v>242</v>
      </c>
      <c r="C47" s="201" t="s">
        <v>59</v>
      </c>
      <c r="D47" s="80"/>
      <c r="E47" s="203"/>
      <c r="F47" s="203"/>
      <c r="G47" s="203"/>
      <c r="H47" s="203"/>
      <c r="I47" s="160"/>
      <c r="J47" s="160"/>
      <c r="K47" s="184">
        <v>11.15</v>
      </c>
      <c r="L47" s="162">
        <f>SUM(D47:G47)*K47</f>
        <v>0</v>
      </c>
      <c r="M47" s="196"/>
      <c r="N47" s="196"/>
      <c r="O47" s="162"/>
      <c r="P47" s="162"/>
      <c r="Q47" s="158"/>
      <c r="R47" s="158"/>
      <c r="S47" s="158"/>
      <c r="T47" s="158"/>
      <c r="U47" s="158"/>
    </row>
    <row r="48" spans="1:21" s="200" customFormat="1" ht="12">
      <c r="A48" s="180" t="s">
        <v>69</v>
      </c>
      <c r="B48" s="181" t="s">
        <v>115</v>
      </c>
      <c r="C48" s="201" t="s">
        <v>70</v>
      </c>
      <c r="D48" s="80"/>
      <c r="E48" s="203"/>
      <c r="F48" s="203"/>
      <c r="I48" s="160"/>
      <c r="J48" s="160"/>
      <c r="K48" s="184">
        <v>3.77</v>
      </c>
      <c r="L48" s="162">
        <f>SUM(D48:E48)*K48</f>
        <v>0</v>
      </c>
      <c r="M48" s="196"/>
      <c r="N48" s="196"/>
      <c r="O48" s="162"/>
      <c r="P48" s="162"/>
      <c r="Q48" s="158"/>
      <c r="R48" s="158"/>
      <c r="S48" s="158"/>
      <c r="T48" s="158"/>
      <c r="U48" s="158"/>
    </row>
    <row r="49" spans="1:16" s="200" customFormat="1" ht="12">
      <c r="A49" s="180" t="s">
        <v>71</v>
      </c>
      <c r="B49" s="181" t="s">
        <v>113</v>
      </c>
      <c r="C49" s="201" t="s">
        <v>66</v>
      </c>
      <c r="D49" s="80"/>
      <c r="E49" s="203"/>
      <c r="F49" s="203"/>
      <c r="I49" s="160"/>
      <c r="J49" s="160"/>
      <c r="K49" s="184">
        <v>4</v>
      </c>
      <c r="L49" s="162">
        <f>SUM(D49:E49)*K49</f>
        <v>0</v>
      </c>
      <c r="M49" s="196"/>
      <c r="N49" s="196"/>
      <c r="O49" s="196"/>
      <c r="P49" s="196"/>
    </row>
    <row r="50" spans="1:16" s="200" customFormat="1" ht="12">
      <c r="A50" s="180" t="s">
        <v>209</v>
      </c>
      <c r="B50" s="181" t="s">
        <v>210</v>
      </c>
      <c r="C50" s="201" t="s">
        <v>66</v>
      </c>
      <c r="D50" s="80"/>
      <c r="E50" s="203"/>
      <c r="F50" s="203"/>
      <c r="I50" s="160"/>
      <c r="J50" s="160"/>
      <c r="K50" s="184">
        <v>1.97</v>
      </c>
      <c r="L50" s="162">
        <f>SUM(D50:E50)*K50</f>
        <v>0</v>
      </c>
      <c r="M50" s="196"/>
      <c r="N50" s="196"/>
      <c r="O50" s="196"/>
      <c r="P50" s="196"/>
    </row>
    <row r="51" spans="1:16" s="200" customFormat="1" ht="12">
      <c r="A51" s="180" t="s">
        <v>54</v>
      </c>
      <c r="B51" s="181" t="s">
        <v>109</v>
      </c>
      <c r="C51" s="201" t="s">
        <v>66</v>
      </c>
      <c r="D51" s="80"/>
      <c r="E51" s="203"/>
      <c r="F51" s="203"/>
      <c r="G51" s="203"/>
      <c r="H51" s="203"/>
      <c r="I51" s="160"/>
      <c r="J51" s="160"/>
      <c r="K51" s="184">
        <v>2.26</v>
      </c>
      <c r="L51" s="162">
        <f>SUM(D51:E51)*K51</f>
        <v>0</v>
      </c>
      <c r="M51" s="196"/>
      <c r="N51" s="196"/>
      <c r="O51" s="196"/>
      <c r="P51" s="196"/>
    </row>
    <row r="52" spans="1:16" s="200" customFormat="1" ht="12">
      <c r="A52" s="180" t="s">
        <v>55</v>
      </c>
      <c r="B52" s="181" t="s">
        <v>110</v>
      </c>
      <c r="C52" s="201" t="s">
        <v>66</v>
      </c>
      <c r="D52" s="80"/>
      <c r="E52" s="203"/>
      <c r="F52" s="142"/>
      <c r="G52" s="143"/>
      <c r="H52" s="143"/>
      <c r="I52" s="144"/>
      <c r="J52" s="198"/>
      <c r="K52" s="184">
        <v>2.49</v>
      </c>
      <c r="L52" s="162">
        <f aca="true" t="shared" si="5" ref="L52:L59">SUM(D52:E52)*K52</f>
        <v>0</v>
      </c>
      <c r="M52" s="196"/>
      <c r="N52" s="196"/>
      <c r="O52" s="196"/>
      <c r="P52" s="196"/>
    </row>
    <row r="53" spans="1:16" s="200" customFormat="1" ht="12">
      <c r="A53" s="180" t="s">
        <v>56</v>
      </c>
      <c r="B53" s="181" t="s">
        <v>111</v>
      </c>
      <c r="C53" s="201" t="s">
        <v>66</v>
      </c>
      <c r="D53" s="80"/>
      <c r="E53" s="203"/>
      <c r="F53" s="145"/>
      <c r="G53" s="31"/>
      <c r="H53" s="31"/>
      <c r="I53" s="147"/>
      <c r="J53" s="192"/>
      <c r="K53" s="184">
        <v>2.77</v>
      </c>
      <c r="L53" s="162">
        <f t="shared" si="5"/>
        <v>0</v>
      </c>
      <c r="M53" s="196"/>
      <c r="N53" s="196"/>
      <c r="O53" s="196"/>
      <c r="P53" s="196"/>
    </row>
    <row r="54" spans="1:16" s="200" customFormat="1" ht="12">
      <c r="A54" s="180" t="s">
        <v>57</v>
      </c>
      <c r="B54" s="181" t="s">
        <v>112</v>
      </c>
      <c r="C54" s="201" t="s">
        <v>66</v>
      </c>
      <c r="D54" s="80"/>
      <c r="E54" s="203"/>
      <c r="F54" s="145"/>
      <c r="G54" s="31"/>
      <c r="H54" s="31"/>
      <c r="I54" s="147"/>
      <c r="J54" s="192"/>
      <c r="K54" s="184">
        <v>3</v>
      </c>
      <c r="L54" s="162">
        <f t="shared" si="5"/>
        <v>0</v>
      </c>
      <c r="M54" s="196"/>
      <c r="N54" s="196"/>
      <c r="O54" s="196"/>
      <c r="P54" s="196"/>
    </row>
    <row r="55" spans="1:16" s="200" customFormat="1" ht="12">
      <c r="A55" s="180" t="s">
        <v>58</v>
      </c>
      <c r="B55" s="181" t="s">
        <v>212</v>
      </c>
      <c r="C55" s="201" t="s">
        <v>66</v>
      </c>
      <c r="D55" s="80"/>
      <c r="E55" s="203"/>
      <c r="F55" s="150"/>
      <c r="G55" s="123"/>
      <c r="H55" s="123"/>
      <c r="I55" s="151"/>
      <c r="K55" s="184">
        <v>3.23</v>
      </c>
      <c r="L55" s="162">
        <f t="shared" si="5"/>
        <v>0</v>
      </c>
      <c r="M55" s="196"/>
      <c r="N55" s="196"/>
      <c r="O55" s="196"/>
      <c r="P55" s="196"/>
    </row>
    <row r="56" spans="1:16" s="200" customFormat="1" ht="12.75">
      <c r="A56" s="180" t="s">
        <v>64</v>
      </c>
      <c r="B56" s="181" t="s">
        <v>213</v>
      </c>
      <c r="C56" s="201" t="s">
        <v>66</v>
      </c>
      <c r="D56" s="80"/>
      <c r="E56" s="203"/>
      <c r="F56" s="59"/>
      <c r="G56" s="60"/>
      <c r="H56" s="60"/>
      <c r="I56" s="61"/>
      <c r="J56" s="205"/>
      <c r="K56" s="184">
        <v>3.53</v>
      </c>
      <c r="L56" s="162">
        <f t="shared" si="5"/>
        <v>0</v>
      </c>
      <c r="M56" s="196"/>
      <c r="N56" s="196"/>
      <c r="O56" s="196"/>
      <c r="P56" s="196"/>
    </row>
    <row r="57" spans="1:16" ht="12.75">
      <c r="A57" s="34" t="s">
        <v>184</v>
      </c>
      <c r="B57" s="181" t="s">
        <v>161</v>
      </c>
      <c r="C57" s="201" t="s">
        <v>60</v>
      </c>
      <c r="D57" s="80"/>
      <c r="E57" s="192"/>
      <c r="F57" s="62"/>
      <c r="G57" s="63"/>
      <c r="H57" s="63"/>
      <c r="I57" s="64"/>
      <c r="J57" s="205"/>
      <c r="K57" s="184">
        <v>12.7</v>
      </c>
      <c r="L57" s="162">
        <f t="shared" si="5"/>
        <v>0</v>
      </c>
      <c r="M57" s="206"/>
      <c r="N57" s="206"/>
      <c r="O57" s="206"/>
      <c r="P57" s="206"/>
    </row>
    <row r="58" spans="1:16" ht="12.75">
      <c r="A58" s="34" t="s">
        <v>185</v>
      </c>
      <c r="B58" s="181" t="s">
        <v>162</v>
      </c>
      <c r="C58" s="201" t="s">
        <v>60</v>
      </c>
      <c r="D58" s="80"/>
      <c r="E58" s="172"/>
      <c r="F58" s="314" t="s">
        <v>234</v>
      </c>
      <c r="G58" s="314"/>
      <c r="H58" s="314"/>
      <c r="I58" s="314"/>
      <c r="J58" s="167"/>
      <c r="K58" s="184">
        <v>17.49</v>
      </c>
      <c r="L58" s="162">
        <f t="shared" si="5"/>
        <v>0</v>
      </c>
      <c r="M58" s="207"/>
      <c r="N58" s="207"/>
      <c r="O58" s="207"/>
      <c r="P58" s="208"/>
    </row>
    <row r="59" spans="1:16" ht="12.75">
      <c r="A59" s="34" t="s">
        <v>186</v>
      </c>
      <c r="B59" s="181" t="s">
        <v>163</v>
      </c>
      <c r="C59" s="201" t="s">
        <v>60</v>
      </c>
      <c r="D59" s="80"/>
      <c r="E59" s="192"/>
      <c r="K59" s="184">
        <v>17.49</v>
      </c>
      <c r="L59" s="162">
        <f t="shared" si="5"/>
        <v>0</v>
      </c>
      <c r="M59" s="207"/>
      <c r="N59" s="207"/>
      <c r="O59" s="207"/>
      <c r="P59" s="208"/>
    </row>
    <row r="60" spans="1:16" ht="12.75">
      <c r="A60" s="210" t="s">
        <v>246</v>
      </c>
      <c r="B60" s="181" t="s">
        <v>114</v>
      </c>
      <c r="C60" s="201" t="s">
        <v>40</v>
      </c>
      <c r="D60" s="80"/>
      <c r="E60" s="192"/>
      <c r="F60" s="192"/>
      <c r="G60" s="192"/>
      <c r="H60" s="211"/>
      <c r="I60" s="211"/>
      <c r="J60" s="211"/>
      <c r="K60" s="184">
        <v>6.8</v>
      </c>
      <c r="L60" s="162">
        <f>SUM(D60:G60)*K60</f>
        <v>0</v>
      </c>
      <c r="M60" s="207"/>
      <c r="N60" s="207"/>
      <c r="O60" s="207"/>
      <c r="P60" s="208"/>
    </row>
    <row r="61" spans="1:16" ht="12.75" customHeight="1">
      <c r="A61" s="300" t="s">
        <v>302</v>
      </c>
      <c r="B61" s="181" t="s">
        <v>256</v>
      </c>
      <c r="C61" s="201" t="s">
        <v>40</v>
      </c>
      <c r="D61" s="80"/>
      <c r="E61" s="192"/>
      <c r="F61" s="192"/>
      <c r="G61" s="192"/>
      <c r="H61" s="211"/>
      <c r="I61" s="211"/>
      <c r="J61" s="211"/>
      <c r="K61" s="184">
        <v>25.75</v>
      </c>
      <c r="L61" s="162">
        <f>SUM(D61:G61)*K61</f>
        <v>0</v>
      </c>
      <c r="M61" s="207"/>
      <c r="N61" s="207"/>
      <c r="O61" s="207"/>
      <c r="P61" s="208"/>
    </row>
    <row r="62" spans="1:16" s="200" customFormat="1" ht="12.75" customHeight="1">
      <c r="A62" s="301" t="s">
        <v>217</v>
      </c>
      <c r="B62" s="181" t="s">
        <v>106</v>
      </c>
      <c r="C62" s="201" t="s">
        <v>40</v>
      </c>
      <c r="D62" s="80"/>
      <c r="E62" s="199" t="s">
        <v>298</v>
      </c>
      <c r="F62" s="199" t="s">
        <v>128</v>
      </c>
      <c r="G62" s="199" t="s">
        <v>301</v>
      </c>
      <c r="H62" s="199" t="s">
        <v>129</v>
      </c>
      <c r="I62" s="160"/>
      <c r="J62" s="160"/>
      <c r="K62" s="184">
        <v>5</v>
      </c>
      <c r="L62" s="162">
        <f>SUM(D62:E62)*K62</f>
        <v>0</v>
      </c>
      <c r="M62" s="196"/>
      <c r="N62" s="196"/>
      <c r="O62" s="196"/>
      <c r="P62" s="196"/>
    </row>
    <row r="63" spans="1:16" s="200" customFormat="1" ht="12.75" customHeight="1">
      <c r="A63" s="301" t="s">
        <v>218</v>
      </c>
      <c r="B63" s="181" t="s">
        <v>107</v>
      </c>
      <c r="C63" s="201" t="s">
        <v>40</v>
      </c>
      <c r="D63" s="202"/>
      <c r="E63" s="80"/>
      <c r="F63" s="80"/>
      <c r="G63" s="80"/>
      <c r="H63" s="80"/>
      <c r="I63" s="160"/>
      <c r="J63" s="160"/>
      <c r="K63" s="184">
        <v>5</v>
      </c>
      <c r="L63" s="162">
        <f>SUM(D63:H63)*K63</f>
        <v>0</v>
      </c>
      <c r="M63" s="196"/>
      <c r="N63" s="196"/>
      <c r="O63" s="196"/>
      <c r="P63" s="196"/>
    </row>
    <row r="64" spans="1:16" s="200" customFormat="1" ht="12">
      <c r="A64" s="210" t="s">
        <v>219</v>
      </c>
      <c r="B64" s="181" t="s">
        <v>108</v>
      </c>
      <c r="C64" s="201" t="s">
        <v>40</v>
      </c>
      <c r="D64" s="202"/>
      <c r="E64" s="80"/>
      <c r="F64" s="80"/>
      <c r="G64" s="80"/>
      <c r="H64" s="80"/>
      <c r="I64" s="160"/>
      <c r="J64" s="160"/>
      <c r="K64" s="184">
        <v>5</v>
      </c>
      <c r="L64" s="162">
        <f>SUM(D64:H64)*K64</f>
        <v>0</v>
      </c>
      <c r="M64" s="196"/>
      <c r="N64" s="196"/>
      <c r="O64" s="196"/>
      <c r="P64" s="196"/>
    </row>
    <row r="65" spans="1:16" s="200" customFormat="1" ht="8.25" customHeight="1" thickBot="1">
      <c r="A65" s="212"/>
      <c r="B65" s="172"/>
      <c r="C65" s="193"/>
      <c r="D65" s="202"/>
      <c r="E65" s="251"/>
      <c r="F65" s="251"/>
      <c r="G65" s="251"/>
      <c r="H65" s="251"/>
      <c r="I65" s="160"/>
      <c r="J65" s="160"/>
      <c r="K65" s="213"/>
      <c r="L65" s="162"/>
      <c r="M65" s="196"/>
      <c r="N65" s="196"/>
      <c r="O65" s="196"/>
      <c r="P65" s="196"/>
    </row>
    <row r="66" spans="1:16" s="200" customFormat="1" ht="32.25" customHeight="1" thickTop="1">
      <c r="A66" s="313" t="s">
        <v>296</v>
      </c>
      <c r="B66" s="313"/>
      <c r="C66" s="214"/>
      <c r="D66" s="215"/>
      <c r="E66" s="216"/>
      <c r="F66" s="216"/>
      <c r="G66" s="216"/>
      <c r="H66" s="216"/>
      <c r="I66" s="216"/>
      <c r="J66" s="276"/>
      <c r="K66" s="213"/>
      <c r="L66" s="162"/>
      <c r="M66" s="196"/>
      <c r="N66" s="196"/>
      <c r="O66" s="196"/>
      <c r="P66" s="196"/>
    </row>
    <row r="67" spans="1:10" ht="11.25" customHeight="1">
      <c r="A67" s="54" t="s">
        <v>221</v>
      </c>
      <c r="B67" s="229"/>
      <c r="C67" s="217"/>
      <c r="D67" s="218"/>
      <c r="E67" s="204"/>
      <c r="F67" s="204"/>
      <c r="G67" s="219" t="s">
        <v>124</v>
      </c>
      <c r="H67" s="317">
        <f>SUM(L12:L64)+SUM(N12:N37)+SUM(P12:P43)</f>
        <v>0</v>
      </c>
      <c r="I67" s="317"/>
      <c r="J67" s="275"/>
    </row>
    <row r="68" spans="1:10" ht="11.25" customHeight="1">
      <c r="A68" s="309" t="s">
        <v>245</v>
      </c>
      <c r="B68" s="309"/>
      <c r="C68" s="217"/>
      <c r="D68" s="218"/>
      <c r="E68" s="204"/>
      <c r="F68" s="204"/>
      <c r="G68" s="220" t="s">
        <v>164</v>
      </c>
      <c r="H68" s="318">
        <v>0</v>
      </c>
      <c r="I68" s="318"/>
      <c r="J68" s="238" t="s">
        <v>196</v>
      </c>
    </row>
    <row r="69" spans="1:10" ht="11.25" customHeight="1">
      <c r="A69" s="309"/>
      <c r="B69" s="309"/>
      <c r="C69" s="217"/>
      <c r="D69" s="218"/>
      <c r="E69" s="204"/>
      <c r="F69" s="204"/>
      <c r="G69" s="219" t="s">
        <v>165</v>
      </c>
      <c r="H69" s="319">
        <f>H67-(H67*H68)</f>
        <v>0</v>
      </c>
      <c r="I69" s="319"/>
      <c r="J69" s="275"/>
    </row>
    <row r="70" spans="1:10" ht="11.25" customHeight="1">
      <c r="A70" s="221" t="s">
        <v>197</v>
      </c>
      <c r="C70" s="222"/>
      <c r="D70" s="218"/>
      <c r="E70" s="204"/>
      <c r="F70" s="204"/>
      <c r="G70" s="219" t="s">
        <v>125</v>
      </c>
      <c r="H70" s="315">
        <f>H69*0.23</f>
        <v>0</v>
      </c>
      <c r="I70" s="315"/>
      <c r="J70" s="275"/>
    </row>
    <row r="71" spans="3:10" ht="11.25" customHeight="1" thickBot="1">
      <c r="C71" s="222"/>
      <c r="D71" s="223"/>
      <c r="E71" s="224"/>
      <c r="F71" s="224"/>
      <c r="G71" s="225" t="s">
        <v>157</v>
      </c>
      <c r="H71" s="316">
        <f>H69+H70</f>
        <v>0</v>
      </c>
      <c r="I71" s="316"/>
      <c r="J71" s="277"/>
    </row>
    <row r="72" spans="1:15" ht="11.25" customHeight="1" thickTop="1">
      <c r="A72" s="265"/>
      <c r="B72" s="265"/>
      <c r="C72" s="266"/>
      <c r="D72" s="265"/>
      <c r="E72" s="267"/>
      <c r="F72" s="268"/>
      <c r="G72" s="268"/>
      <c r="H72" s="269"/>
      <c r="I72" s="265"/>
      <c r="J72" s="270"/>
      <c r="K72" s="271"/>
      <c r="L72" s="271"/>
      <c r="M72" s="271"/>
      <c r="N72" s="271"/>
      <c r="O72" s="271"/>
    </row>
    <row r="73" spans="1:15" ht="12.75">
      <c r="A73" s="312" t="s">
        <v>237</v>
      </c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</row>
    <row r="74" spans="1:15" ht="12.75">
      <c r="A74" s="306" t="s">
        <v>247</v>
      </c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</row>
    <row r="77" spans="1:15" s="296" customFormat="1" ht="75" customHeight="1">
      <c r="A77" s="303" t="s">
        <v>293</v>
      </c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</row>
  </sheetData>
  <sheetProtection password="EF50" sheet="1"/>
  <mergeCells count="14">
    <mergeCell ref="H71:I71"/>
    <mergeCell ref="H67:I67"/>
    <mergeCell ref="H68:I68"/>
    <mergeCell ref="H69:I69"/>
    <mergeCell ref="A68:B69"/>
    <mergeCell ref="D11:I11"/>
    <mergeCell ref="D30:I30"/>
    <mergeCell ref="D38:I38"/>
    <mergeCell ref="A77:O77"/>
    <mergeCell ref="A74:O74"/>
    <mergeCell ref="A73:O73"/>
    <mergeCell ref="A66:B66"/>
    <mergeCell ref="F58:I58"/>
    <mergeCell ref="H70:I70"/>
  </mergeCells>
  <printOptions horizontalCentered="1"/>
  <pageMargins left="0.41" right="0.4" top="0.39" bottom="0.32" header="0.5118110236220472" footer="0.5118110236220472"/>
  <pageSetup horizontalDpi="300" verticalDpi="300" orientation="portrait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zoomScaleSheetLayoutView="100" workbookViewId="0" topLeftCell="A1">
      <selection activeCell="B37" sqref="B37"/>
    </sheetView>
  </sheetViews>
  <sheetFormatPr defaultColWidth="9.140625" defaultRowHeight="12.75"/>
  <cols>
    <col min="1" max="1" width="32.28125" style="0" customWidth="1"/>
    <col min="2" max="2" width="20.8515625" style="0" customWidth="1"/>
    <col min="4" max="6" width="7.140625" style="0" customWidth="1"/>
    <col min="7" max="7" width="10.00390625" style="0" customWidth="1"/>
    <col min="8" max="8" width="2.28125" style="0" customWidth="1"/>
    <col min="9" max="9" width="6.00390625" style="0" customWidth="1"/>
    <col min="10" max="10" width="5.7109375" style="0" customWidth="1"/>
    <col min="11" max="11" width="2.28125" style="0" customWidth="1"/>
    <col min="12" max="12" width="6.28125" style="69" customWidth="1"/>
    <col min="13" max="13" width="4.7109375" style="69" hidden="1" customWidth="1"/>
    <col min="14" max="14" width="5.7109375" style="69" customWidth="1"/>
    <col min="15" max="15" width="4.7109375" style="43" hidden="1" customWidth="1"/>
  </cols>
  <sheetData>
    <row r="1" spans="1:15" s="36" customFormat="1" ht="24.75" customHeight="1" thickBot="1">
      <c r="A1" s="35" t="s">
        <v>254</v>
      </c>
      <c r="H1" s="42"/>
      <c r="I1" s="42"/>
      <c r="J1" s="42"/>
      <c r="K1" s="42"/>
      <c r="L1" s="69"/>
      <c r="M1" s="69"/>
      <c r="N1" s="41" t="s">
        <v>258</v>
      </c>
      <c r="O1" s="43"/>
    </row>
    <row r="2" spans="1:15" s="36" customFormat="1" ht="16.5" customHeight="1" thickBot="1">
      <c r="A2" s="37" t="s">
        <v>118</v>
      </c>
      <c r="B2" s="118"/>
      <c r="H2" s="42"/>
      <c r="I2" s="42"/>
      <c r="J2" s="42"/>
      <c r="K2" s="42"/>
      <c r="L2" s="69"/>
      <c r="M2" s="69"/>
      <c r="N2" s="69"/>
      <c r="O2" s="43"/>
    </row>
    <row r="3" spans="1:14" s="36" customFormat="1" ht="18" customHeight="1" thickBot="1">
      <c r="A3" s="37"/>
      <c r="B3" s="38" t="s">
        <v>119</v>
      </c>
      <c r="G3" s="107" t="s">
        <v>180</v>
      </c>
      <c r="M3" s="78"/>
      <c r="N3" s="78"/>
    </row>
    <row r="4" spans="1:14" s="36" customFormat="1" ht="16.5" customHeight="1">
      <c r="A4" s="39" t="s">
        <v>120</v>
      </c>
      <c r="B4" s="119"/>
      <c r="C4" s="120"/>
      <c r="D4" s="121"/>
      <c r="G4" s="129" t="s">
        <v>181</v>
      </c>
      <c r="H4" s="130"/>
      <c r="I4" s="130"/>
      <c r="J4" s="130"/>
      <c r="K4" s="131"/>
      <c r="L4" s="131"/>
      <c r="M4" s="131"/>
      <c r="N4" s="132"/>
    </row>
    <row r="5" spans="1:14" s="36" customFormat="1" ht="16.5" customHeight="1">
      <c r="A5" s="39" t="s">
        <v>121</v>
      </c>
      <c r="B5" s="122"/>
      <c r="C5" s="123"/>
      <c r="D5" s="124"/>
      <c r="G5" s="133" t="s">
        <v>182</v>
      </c>
      <c r="H5" s="134"/>
      <c r="I5" s="134"/>
      <c r="J5" s="134"/>
      <c r="K5" s="135"/>
      <c r="L5" s="135"/>
      <c r="M5" s="135"/>
      <c r="N5" s="136"/>
    </row>
    <row r="6" spans="1:14" s="36" customFormat="1" ht="16.5" customHeight="1" thickBot="1">
      <c r="A6" s="39" t="s">
        <v>122</v>
      </c>
      <c r="B6" s="125"/>
      <c r="C6" s="126"/>
      <c r="D6" s="127"/>
      <c r="G6" s="133" t="s">
        <v>174</v>
      </c>
      <c r="H6" s="134"/>
      <c r="I6" s="134" t="s">
        <v>183</v>
      </c>
      <c r="J6" s="134"/>
      <c r="K6" s="135"/>
      <c r="L6" s="135"/>
      <c r="M6" s="135"/>
      <c r="N6" s="136"/>
    </row>
    <row r="7" spans="1:14" s="36" customFormat="1" ht="16.5" customHeight="1" thickBot="1">
      <c r="A7" s="39" t="s">
        <v>123</v>
      </c>
      <c r="B7" s="128" t="str">
        <f ca="1">YEAR(TODAY())&amp;"-"&amp;IF(LEN(MONTH(TODAY()))&gt;1,MONTH(TODAY()),"0"&amp;MONTH(TODAY()))&amp;"-"&amp;DAY(TODAY())</f>
        <v>2019-04-1</v>
      </c>
      <c r="C7" s="40"/>
      <c r="G7" s="137" t="s">
        <v>172</v>
      </c>
      <c r="H7" s="138"/>
      <c r="I7" s="138"/>
      <c r="J7" s="138"/>
      <c r="K7" s="139"/>
      <c r="L7" s="139"/>
      <c r="M7" s="139"/>
      <c r="N7" s="140"/>
    </row>
    <row r="8" ht="12.75">
      <c r="A8" s="108" t="s">
        <v>187</v>
      </c>
    </row>
    <row r="9" spans="1:14" ht="96" customHeight="1">
      <c r="A9" s="2"/>
      <c r="B9" s="2"/>
      <c r="C9" s="2"/>
      <c r="D9" s="27" t="s">
        <v>169</v>
      </c>
      <c r="E9" s="27" t="s">
        <v>29</v>
      </c>
      <c r="F9" s="27" t="s">
        <v>168</v>
      </c>
      <c r="G9" s="5"/>
      <c r="L9" s="73" t="s">
        <v>158</v>
      </c>
      <c r="N9" s="73" t="s">
        <v>158</v>
      </c>
    </row>
    <row r="10" spans="1:14" ht="12.75">
      <c r="A10" s="3"/>
      <c r="D10" s="24" t="s">
        <v>26</v>
      </c>
      <c r="E10" s="33" t="s">
        <v>15</v>
      </c>
      <c r="F10" s="33" t="s">
        <v>78</v>
      </c>
      <c r="G10" s="6"/>
      <c r="L10" s="75" t="s">
        <v>204</v>
      </c>
      <c r="M10" s="74"/>
      <c r="N10" s="75" t="s">
        <v>78</v>
      </c>
    </row>
    <row r="11" spans="1:7" ht="12.75">
      <c r="A11" s="4" t="s">
        <v>0</v>
      </c>
      <c r="B11" s="53" t="s">
        <v>116</v>
      </c>
      <c r="C11" s="1" t="s">
        <v>117</v>
      </c>
      <c r="D11" s="249" t="s">
        <v>220</v>
      </c>
      <c r="E11" s="248">
        <v>150</v>
      </c>
      <c r="F11" s="248"/>
      <c r="G11" s="7"/>
    </row>
    <row r="12" spans="1:15" ht="12.75">
      <c r="A12" s="25" t="s">
        <v>19</v>
      </c>
      <c r="B12" s="26" t="s">
        <v>103</v>
      </c>
      <c r="C12" s="99" t="s">
        <v>53</v>
      </c>
      <c r="D12" s="81"/>
      <c r="E12" s="81"/>
      <c r="F12" s="81"/>
      <c r="G12" s="8"/>
      <c r="I12" s="23"/>
      <c r="L12" s="71">
        <v>65.47</v>
      </c>
      <c r="M12" s="82">
        <f>(D12+E12)*L12</f>
        <v>0</v>
      </c>
      <c r="N12" s="71">
        <v>58.93</v>
      </c>
      <c r="O12" s="43">
        <f>F12*N12</f>
        <v>0</v>
      </c>
    </row>
    <row r="13" spans="1:15" ht="12.75">
      <c r="A13" s="25" t="s">
        <v>2</v>
      </c>
      <c r="B13" s="26" t="s">
        <v>206</v>
      </c>
      <c r="C13" s="99" t="s">
        <v>61</v>
      </c>
      <c r="D13" s="81"/>
      <c r="E13" s="81"/>
      <c r="F13" s="81"/>
      <c r="G13" s="8"/>
      <c r="I13" s="23"/>
      <c r="L13" s="71">
        <v>6.95</v>
      </c>
      <c r="M13" s="82">
        <f aca="true" t="shared" si="0" ref="M13:M26">(D13+E13)*L13</f>
        <v>0</v>
      </c>
      <c r="N13" s="71">
        <v>6.26</v>
      </c>
      <c r="O13" s="43">
        <f aca="true" t="shared" si="1" ref="O13:O34">F13*N13</f>
        <v>0</v>
      </c>
    </row>
    <row r="14" spans="1:15" ht="12.75">
      <c r="A14" s="25" t="s">
        <v>3</v>
      </c>
      <c r="B14" s="26" t="s">
        <v>104</v>
      </c>
      <c r="C14" s="100" t="s">
        <v>59</v>
      </c>
      <c r="D14" s="81"/>
      <c r="E14" s="81"/>
      <c r="F14" s="81"/>
      <c r="G14" s="8"/>
      <c r="I14" s="23"/>
      <c r="L14" s="71">
        <v>11.21</v>
      </c>
      <c r="M14" s="82">
        <f t="shared" si="0"/>
        <v>0</v>
      </c>
      <c r="N14" s="71">
        <v>10.09</v>
      </c>
      <c r="O14" s="43">
        <f t="shared" si="1"/>
        <v>0</v>
      </c>
    </row>
    <row r="15" spans="1:15" ht="12.75">
      <c r="A15" s="25" t="s">
        <v>4</v>
      </c>
      <c r="B15" s="26" t="s">
        <v>253</v>
      </c>
      <c r="C15" s="100" t="s">
        <v>39</v>
      </c>
      <c r="D15" s="81"/>
      <c r="E15" s="81"/>
      <c r="F15" s="81"/>
      <c r="G15" s="8"/>
      <c r="I15" s="23"/>
      <c r="L15" s="71">
        <v>18.9</v>
      </c>
      <c r="M15" s="82">
        <f t="shared" si="0"/>
        <v>0</v>
      </c>
      <c r="N15" s="71">
        <v>17</v>
      </c>
      <c r="O15" s="43">
        <f t="shared" si="1"/>
        <v>0</v>
      </c>
    </row>
    <row r="16" spans="1:15" ht="12.75">
      <c r="A16" s="25" t="s">
        <v>5</v>
      </c>
      <c r="B16" s="26" t="s">
        <v>97</v>
      </c>
      <c r="C16" s="100" t="s">
        <v>47</v>
      </c>
      <c r="D16" s="81"/>
      <c r="E16" s="81"/>
      <c r="F16" s="81"/>
      <c r="G16" s="8"/>
      <c r="I16" s="23"/>
      <c r="L16" s="71">
        <v>33.13</v>
      </c>
      <c r="M16" s="82">
        <f t="shared" si="0"/>
        <v>0</v>
      </c>
      <c r="N16" s="71">
        <v>29.81</v>
      </c>
      <c r="O16" s="43">
        <f t="shared" si="1"/>
        <v>0</v>
      </c>
    </row>
    <row r="17" spans="1:15" ht="12.75">
      <c r="A17" s="25" t="s">
        <v>6</v>
      </c>
      <c r="B17" s="26" t="s">
        <v>98</v>
      </c>
      <c r="C17" s="100" t="s">
        <v>47</v>
      </c>
      <c r="D17" s="81"/>
      <c r="E17" s="81"/>
      <c r="F17" s="81"/>
      <c r="G17" s="8"/>
      <c r="I17" s="23"/>
      <c r="L17" s="71">
        <v>33.13</v>
      </c>
      <c r="M17" s="82">
        <f t="shared" si="0"/>
        <v>0</v>
      </c>
      <c r="N17" s="71">
        <v>29.81</v>
      </c>
      <c r="O17" s="43">
        <f t="shared" si="1"/>
        <v>0</v>
      </c>
    </row>
    <row r="18" spans="1:15" ht="12.75">
      <c r="A18" s="25" t="s">
        <v>73</v>
      </c>
      <c r="B18" s="26" t="s">
        <v>99</v>
      </c>
      <c r="C18" s="101" t="s">
        <v>40</v>
      </c>
      <c r="D18" s="81"/>
      <c r="E18" s="81"/>
      <c r="F18" s="81"/>
      <c r="G18" s="8"/>
      <c r="I18" s="23"/>
      <c r="L18" s="71">
        <v>54</v>
      </c>
      <c r="M18" s="82">
        <f t="shared" si="0"/>
        <v>0</v>
      </c>
      <c r="N18" s="71">
        <v>48.59</v>
      </c>
      <c r="O18" s="43">
        <f t="shared" si="1"/>
        <v>0</v>
      </c>
    </row>
    <row r="19" spans="1:15" ht="12.75">
      <c r="A19" s="25" t="s">
        <v>74</v>
      </c>
      <c r="B19" s="26" t="s">
        <v>100</v>
      </c>
      <c r="C19" s="101" t="s">
        <v>40</v>
      </c>
      <c r="D19" s="81"/>
      <c r="E19" s="81"/>
      <c r="F19" s="81"/>
      <c r="G19" s="8"/>
      <c r="I19" s="23"/>
      <c r="L19" s="71">
        <v>54</v>
      </c>
      <c r="M19" s="82">
        <f t="shared" si="0"/>
        <v>0</v>
      </c>
      <c r="N19" s="71">
        <v>48.59</v>
      </c>
      <c r="O19" s="43">
        <f t="shared" si="1"/>
        <v>0</v>
      </c>
    </row>
    <row r="20" spans="1:15" ht="12.75">
      <c r="A20" s="25" t="s">
        <v>95</v>
      </c>
      <c r="B20" s="26" t="s">
        <v>101</v>
      </c>
      <c r="C20" s="101" t="s">
        <v>40</v>
      </c>
      <c r="D20" s="81"/>
      <c r="E20" s="81"/>
      <c r="F20" s="81"/>
      <c r="G20" s="8"/>
      <c r="I20" s="23"/>
      <c r="L20" s="71">
        <v>62.09</v>
      </c>
      <c r="M20" s="82">
        <f t="shared" si="0"/>
        <v>0</v>
      </c>
      <c r="N20" s="71">
        <v>55.88</v>
      </c>
      <c r="O20" s="43">
        <f t="shared" si="1"/>
        <v>0</v>
      </c>
    </row>
    <row r="21" spans="1:15" ht="12.75">
      <c r="A21" s="25" t="s">
        <v>96</v>
      </c>
      <c r="B21" s="26" t="s">
        <v>102</v>
      </c>
      <c r="C21" s="101" t="s">
        <v>40</v>
      </c>
      <c r="D21" s="81"/>
      <c r="E21" s="81"/>
      <c r="F21" s="81"/>
      <c r="G21" s="8"/>
      <c r="I21" s="23"/>
      <c r="L21" s="71">
        <v>62.09</v>
      </c>
      <c r="M21" s="82">
        <f t="shared" si="0"/>
        <v>0</v>
      </c>
      <c r="N21" s="71">
        <v>55.88</v>
      </c>
      <c r="O21" s="43">
        <f t="shared" si="1"/>
        <v>0</v>
      </c>
    </row>
    <row r="22" spans="1:15" ht="12.75">
      <c r="A22" s="25" t="s">
        <v>151</v>
      </c>
      <c r="B22" s="26" t="s">
        <v>156</v>
      </c>
      <c r="C22" s="101" t="s">
        <v>40</v>
      </c>
      <c r="D22" s="81"/>
      <c r="E22" s="81"/>
      <c r="F22" s="81"/>
      <c r="G22" s="8"/>
      <c r="I22" s="23"/>
      <c r="L22" s="71">
        <v>70.16</v>
      </c>
      <c r="M22" s="82">
        <f t="shared" si="0"/>
        <v>0</v>
      </c>
      <c r="N22" s="71">
        <v>63.15</v>
      </c>
      <c r="O22" s="43">
        <f t="shared" si="1"/>
        <v>0</v>
      </c>
    </row>
    <row r="23" spans="1:15" ht="12.75">
      <c r="A23" s="25" t="s">
        <v>152</v>
      </c>
      <c r="B23" s="26" t="s">
        <v>155</v>
      </c>
      <c r="C23" s="101" t="s">
        <v>40</v>
      </c>
      <c r="D23" s="81"/>
      <c r="E23" s="81"/>
      <c r="F23" s="81"/>
      <c r="G23" s="8"/>
      <c r="I23" s="23"/>
      <c r="L23" s="71">
        <v>70.16</v>
      </c>
      <c r="M23" s="82">
        <f t="shared" si="0"/>
        <v>0</v>
      </c>
      <c r="N23" s="71">
        <v>63.15</v>
      </c>
      <c r="O23" s="43">
        <f t="shared" si="1"/>
        <v>0</v>
      </c>
    </row>
    <row r="24" spans="1:15" ht="12.75">
      <c r="A24" s="25" t="s">
        <v>22</v>
      </c>
      <c r="B24" s="26" t="s">
        <v>214</v>
      </c>
      <c r="C24" s="100" t="s">
        <v>47</v>
      </c>
      <c r="D24" s="81"/>
      <c r="E24" s="81"/>
      <c r="F24" s="81"/>
      <c r="G24" s="8"/>
      <c r="I24" s="23"/>
      <c r="L24" s="71">
        <v>33.13</v>
      </c>
      <c r="M24" s="82">
        <f t="shared" si="0"/>
        <v>0</v>
      </c>
      <c r="N24" s="71">
        <v>29.81</v>
      </c>
      <c r="O24" s="43">
        <f t="shared" si="1"/>
        <v>0</v>
      </c>
    </row>
    <row r="25" spans="1:15" ht="12.75">
      <c r="A25" s="25" t="s">
        <v>8</v>
      </c>
      <c r="B25" s="26" t="s">
        <v>232</v>
      </c>
      <c r="C25" s="100" t="s">
        <v>41</v>
      </c>
      <c r="D25" s="81"/>
      <c r="E25" s="81"/>
      <c r="F25" s="81"/>
      <c r="G25" s="8"/>
      <c r="I25" s="23"/>
      <c r="L25" s="71">
        <v>11.31</v>
      </c>
      <c r="M25" s="82">
        <f t="shared" si="0"/>
        <v>0</v>
      </c>
      <c r="N25" s="71">
        <v>10.18</v>
      </c>
      <c r="O25" s="43">
        <f t="shared" si="1"/>
        <v>0</v>
      </c>
    </row>
    <row r="26" spans="1:15" ht="12.75">
      <c r="A26" s="25" t="s">
        <v>9</v>
      </c>
      <c r="B26" s="26" t="s">
        <v>233</v>
      </c>
      <c r="C26" s="100" t="s">
        <v>41</v>
      </c>
      <c r="D26" s="81"/>
      <c r="E26" s="81"/>
      <c r="F26" s="81"/>
      <c r="G26" s="8"/>
      <c r="I26" s="23"/>
      <c r="L26" s="71">
        <v>11.31</v>
      </c>
      <c r="M26" s="82">
        <f t="shared" si="0"/>
        <v>0</v>
      </c>
      <c r="N26" s="71">
        <v>10.18</v>
      </c>
      <c r="O26" s="43">
        <f t="shared" si="1"/>
        <v>0</v>
      </c>
    </row>
    <row r="27" spans="1:9" ht="12.75">
      <c r="A27" s="4" t="s">
        <v>10</v>
      </c>
      <c r="B27" s="1"/>
      <c r="C27" s="87"/>
      <c r="E27" s="248">
        <v>100</v>
      </c>
      <c r="F27" s="248"/>
      <c r="G27" s="7"/>
      <c r="I27" s="23"/>
    </row>
    <row r="28" spans="1:15" ht="12.75">
      <c r="A28" s="25" t="s">
        <v>23</v>
      </c>
      <c r="B28" s="181" t="s">
        <v>93</v>
      </c>
      <c r="C28" s="100" t="str">
        <f>'PVC 130'!C31</f>
        <v>5/60</v>
      </c>
      <c r="D28" s="81"/>
      <c r="E28" s="81"/>
      <c r="F28" s="81"/>
      <c r="G28" s="8"/>
      <c r="I28" s="23"/>
      <c r="L28" s="184">
        <v>53.07</v>
      </c>
      <c r="M28" s="82">
        <f aca="true" t="shared" si="2" ref="M28:M34">(D28+E28)*L28</f>
        <v>0</v>
      </c>
      <c r="N28" s="71">
        <v>47.77</v>
      </c>
      <c r="O28" s="43">
        <f t="shared" si="1"/>
        <v>0</v>
      </c>
    </row>
    <row r="29" spans="1:15" ht="12.75">
      <c r="A29" s="25" t="s">
        <v>12</v>
      </c>
      <c r="B29" s="181" t="s">
        <v>307</v>
      </c>
      <c r="C29" s="100" t="str">
        <f>'PVC 130'!C32</f>
        <v>2/40</v>
      </c>
      <c r="D29" s="81"/>
      <c r="E29" s="81"/>
      <c r="F29" s="81"/>
      <c r="G29" s="8"/>
      <c r="I29" s="23"/>
      <c r="L29" s="184">
        <v>8.8</v>
      </c>
      <c r="M29" s="82">
        <f t="shared" si="2"/>
        <v>0</v>
      </c>
      <c r="N29" s="71">
        <v>7.92</v>
      </c>
      <c r="O29" s="43">
        <f t="shared" si="1"/>
        <v>0</v>
      </c>
    </row>
    <row r="30" spans="1:15" ht="12.75">
      <c r="A30" s="25" t="s">
        <v>32</v>
      </c>
      <c r="B30" s="181" t="s">
        <v>208</v>
      </c>
      <c r="C30" s="100" t="str">
        <f>'PVC 130'!C33</f>
        <v>5/35</v>
      </c>
      <c r="D30" s="81"/>
      <c r="E30" s="81"/>
      <c r="F30" s="81"/>
      <c r="G30" s="8"/>
      <c r="I30" s="23"/>
      <c r="L30" s="184">
        <v>15.11</v>
      </c>
      <c r="M30" s="82">
        <f t="shared" si="2"/>
        <v>0</v>
      </c>
      <c r="N30" s="71">
        <v>13.59</v>
      </c>
      <c r="O30" s="43">
        <f t="shared" si="1"/>
        <v>0</v>
      </c>
    </row>
    <row r="31" spans="1:15" ht="12.75">
      <c r="A31" s="25" t="s">
        <v>63</v>
      </c>
      <c r="B31" s="181" t="s">
        <v>308</v>
      </c>
      <c r="C31" s="100" t="str">
        <f>'PVC 130'!C34</f>
        <v>6/30</v>
      </c>
      <c r="D31" s="81"/>
      <c r="E31" s="81"/>
      <c r="F31" s="81"/>
      <c r="G31" s="8"/>
      <c r="I31" s="23"/>
      <c r="L31" s="184">
        <v>17.36</v>
      </c>
      <c r="M31" s="82">
        <f t="shared" si="2"/>
        <v>0</v>
      </c>
      <c r="N31" s="71">
        <v>15.64</v>
      </c>
      <c r="O31" s="43">
        <f t="shared" si="1"/>
        <v>0</v>
      </c>
    </row>
    <row r="32" spans="1:15" ht="12.75">
      <c r="A32" s="25" t="s">
        <v>24</v>
      </c>
      <c r="B32" s="181" t="s">
        <v>229</v>
      </c>
      <c r="C32" s="100" t="str">
        <f>'PVC 130'!C35</f>
        <v>1/10</v>
      </c>
      <c r="D32" s="81"/>
      <c r="E32" s="81"/>
      <c r="F32" s="81"/>
      <c r="G32" s="8"/>
      <c r="I32" s="23"/>
      <c r="L32" s="184">
        <v>24.43</v>
      </c>
      <c r="M32" s="82">
        <f t="shared" si="2"/>
        <v>0</v>
      </c>
      <c r="N32" s="71">
        <v>22</v>
      </c>
      <c r="O32" s="43">
        <f t="shared" si="1"/>
        <v>0</v>
      </c>
    </row>
    <row r="33" spans="1:15" ht="12.75">
      <c r="A33" s="25" t="s">
        <v>25</v>
      </c>
      <c r="B33" s="181" t="s">
        <v>94</v>
      </c>
      <c r="C33" s="100" t="str">
        <f>'PVC 130'!C36</f>
        <v>10/60</v>
      </c>
      <c r="D33" s="81"/>
      <c r="E33" s="81"/>
      <c r="F33" s="81"/>
      <c r="G33" s="8"/>
      <c r="L33" s="184">
        <v>5.12</v>
      </c>
      <c r="M33" s="82">
        <f>(D33+E33)*L33</f>
        <v>0</v>
      </c>
      <c r="N33" s="71">
        <v>4.61</v>
      </c>
      <c r="O33" s="43">
        <f>F33*N33</f>
        <v>0</v>
      </c>
    </row>
    <row r="34" spans="1:15" ht="12.75">
      <c r="A34" s="210" t="s">
        <v>235</v>
      </c>
      <c r="B34" s="181" t="s">
        <v>195</v>
      </c>
      <c r="C34" s="201" t="s">
        <v>248</v>
      </c>
      <c r="D34" s="81"/>
      <c r="E34" s="81"/>
      <c r="F34" s="81"/>
      <c r="G34" s="8"/>
      <c r="L34" s="184">
        <v>34.45</v>
      </c>
      <c r="M34" s="82">
        <f t="shared" si="2"/>
        <v>0</v>
      </c>
      <c r="N34" s="71">
        <v>34.45</v>
      </c>
      <c r="O34" s="43">
        <f t="shared" si="1"/>
        <v>0</v>
      </c>
    </row>
    <row r="35" spans="1:7" ht="12.75">
      <c r="A35" s="2"/>
      <c r="B35" s="10"/>
      <c r="C35" s="21"/>
      <c r="D35" s="19"/>
      <c r="E35" s="19"/>
      <c r="F35" s="15"/>
      <c r="G35" s="8"/>
    </row>
    <row r="36" spans="1:12" ht="30.75" customHeight="1">
      <c r="A36" s="320" t="s">
        <v>297</v>
      </c>
      <c r="B36" s="320"/>
      <c r="C36" s="17"/>
      <c r="D36" s="278"/>
      <c r="E36" s="5"/>
      <c r="F36" s="5"/>
      <c r="G36" s="5"/>
      <c r="L36" s="282"/>
    </row>
    <row r="37" spans="1:13" ht="13.5" thickBot="1">
      <c r="A37" s="2" t="s">
        <v>255</v>
      </c>
      <c r="B37" s="3"/>
      <c r="C37" s="279"/>
      <c r="D37" s="280"/>
      <c r="E37" s="15"/>
      <c r="F37" s="20"/>
      <c r="G37" s="8"/>
      <c r="I37" s="32"/>
      <c r="L37" s="283"/>
      <c r="M37" s="69">
        <f aca="true" t="shared" si="3" ref="M37:M42">D37*L37</f>
        <v>0</v>
      </c>
    </row>
    <row r="38" spans="1:13" ht="13.5" thickTop="1">
      <c r="A38" s="2" t="s">
        <v>197</v>
      </c>
      <c r="B38" s="3"/>
      <c r="C38" s="279"/>
      <c r="D38" s="251"/>
      <c r="E38" s="94"/>
      <c r="F38" s="95"/>
      <c r="G38" s="83"/>
      <c r="H38" s="83"/>
      <c r="I38" s="83"/>
      <c r="J38" s="92" t="s">
        <v>159</v>
      </c>
      <c r="K38" s="84"/>
      <c r="L38" s="283"/>
      <c r="M38" s="69">
        <f t="shared" si="3"/>
        <v>0</v>
      </c>
    </row>
    <row r="39" spans="1:13" ht="12.75">
      <c r="A39" s="2"/>
      <c r="B39" s="3"/>
      <c r="C39" s="279"/>
      <c r="D39" s="251"/>
      <c r="E39" s="96"/>
      <c r="F39" s="20"/>
      <c r="G39" s="77" t="s">
        <v>124</v>
      </c>
      <c r="H39" s="77"/>
      <c r="I39" s="322">
        <f>SUM(M12:M48)+SUM(O12:O34)</f>
        <v>0</v>
      </c>
      <c r="J39" s="322"/>
      <c r="K39" s="85"/>
      <c r="L39" s="283"/>
      <c r="M39" s="69">
        <f t="shared" si="3"/>
        <v>0</v>
      </c>
    </row>
    <row r="40" spans="1:13" ht="12.75">
      <c r="A40" s="2"/>
      <c r="B40" s="3"/>
      <c r="C40" s="279"/>
      <c r="D40" s="280"/>
      <c r="E40" s="96"/>
      <c r="F40" s="20"/>
      <c r="G40" s="90" t="s">
        <v>164</v>
      </c>
      <c r="H40" s="90"/>
      <c r="I40" s="318">
        <v>0</v>
      </c>
      <c r="J40" s="318"/>
      <c r="K40" s="241" t="s">
        <v>196</v>
      </c>
      <c r="L40" s="283"/>
      <c r="M40" s="69">
        <f t="shared" si="3"/>
        <v>0</v>
      </c>
    </row>
    <row r="41" spans="1:13" ht="12.75">
      <c r="A41" s="2"/>
      <c r="B41" s="3"/>
      <c r="C41" s="279"/>
      <c r="D41" s="280"/>
      <c r="E41" s="96"/>
      <c r="F41" s="20"/>
      <c r="G41" s="77" t="s">
        <v>165</v>
      </c>
      <c r="H41" s="77"/>
      <c r="I41" s="319">
        <f>I39-(I39*I40)</f>
        <v>0</v>
      </c>
      <c r="J41" s="319"/>
      <c r="K41" s="86"/>
      <c r="L41" s="283"/>
      <c r="M41" s="69">
        <f t="shared" si="3"/>
        <v>0</v>
      </c>
    </row>
    <row r="42" spans="1:13" ht="12.75">
      <c r="A42" s="2"/>
      <c r="B42" s="3"/>
      <c r="C42" s="279"/>
      <c r="D42" s="280"/>
      <c r="E42" s="96"/>
      <c r="F42" s="20"/>
      <c r="G42" s="77" t="s">
        <v>125</v>
      </c>
      <c r="H42" s="77"/>
      <c r="I42" s="321">
        <f>I41*0.23</f>
        <v>0</v>
      </c>
      <c r="J42" s="321"/>
      <c r="K42" s="239"/>
      <c r="L42" s="283"/>
      <c r="M42" s="69">
        <f t="shared" si="3"/>
        <v>0</v>
      </c>
    </row>
    <row r="43" spans="1:11" ht="13.5" thickBot="1">
      <c r="A43" s="4"/>
      <c r="B43" s="1"/>
      <c r="C43" s="102"/>
      <c r="D43" s="16"/>
      <c r="E43" s="97"/>
      <c r="F43" s="98"/>
      <c r="G43" s="93" t="s">
        <v>157</v>
      </c>
      <c r="H43" s="93"/>
      <c r="I43" s="323">
        <f>I41+I42</f>
        <v>0</v>
      </c>
      <c r="J43" s="323"/>
      <c r="K43" s="240"/>
    </row>
    <row r="44" spans="1:13" ht="13.5" thickTop="1">
      <c r="A44" s="2"/>
      <c r="B44" s="3"/>
      <c r="C44" s="279"/>
      <c r="D44" s="251"/>
      <c r="E44" s="15"/>
      <c r="F44" s="20"/>
      <c r="G44" s="8"/>
      <c r="I44" s="32"/>
      <c r="L44" s="70"/>
      <c r="M44" s="69">
        <f>D44*L44</f>
        <v>0</v>
      </c>
    </row>
    <row r="45" spans="1:13" ht="12.75">
      <c r="A45" s="2"/>
      <c r="B45" s="3"/>
      <c r="C45" s="279"/>
      <c r="D45" s="280"/>
      <c r="E45" s="15"/>
      <c r="F45" s="20"/>
      <c r="G45" s="8"/>
      <c r="I45" s="32"/>
      <c r="L45" s="283"/>
      <c r="M45" s="69">
        <f>D45*L45</f>
        <v>0</v>
      </c>
    </row>
    <row r="46" spans="1:13" ht="12.75">
      <c r="A46" s="2"/>
      <c r="B46" s="3"/>
      <c r="C46" s="281"/>
      <c r="D46" s="251"/>
      <c r="E46" s="8"/>
      <c r="F46" s="142"/>
      <c r="G46" s="143"/>
      <c r="H46" s="143"/>
      <c r="I46" s="143"/>
      <c r="J46" s="226"/>
      <c r="L46" s="283"/>
      <c r="M46" s="69">
        <f>D46*L46</f>
        <v>0</v>
      </c>
    </row>
    <row r="47" spans="1:13" ht="12.75">
      <c r="A47" s="2"/>
      <c r="B47" s="3"/>
      <c r="C47" s="279"/>
      <c r="D47" s="280"/>
      <c r="E47" s="15"/>
      <c r="F47" s="145"/>
      <c r="G47" s="31"/>
      <c r="H47" s="146"/>
      <c r="I47" s="31"/>
      <c r="J47" s="61"/>
      <c r="L47" s="283"/>
      <c r="M47" s="69">
        <f>D47*L47</f>
        <v>0</v>
      </c>
    </row>
    <row r="48" spans="1:13" ht="12.75">
      <c r="A48" s="2"/>
      <c r="B48" s="3"/>
      <c r="C48" s="281"/>
      <c r="D48" s="251"/>
      <c r="E48" s="15"/>
      <c r="F48" s="148"/>
      <c r="G48" s="30"/>
      <c r="H48" s="146"/>
      <c r="I48" s="30"/>
      <c r="J48" s="61"/>
      <c r="L48" s="283"/>
      <c r="M48" s="69">
        <f>D48*L48</f>
        <v>0</v>
      </c>
    </row>
    <row r="49" spans="1:10" ht="12.75">
      <c r="A49" s="2"/>
      <c r="B49" s="19"/>
      <c r="C49" s="22"/>
      <c r="D49" s="15"/>
      <c r="E49" s="8"/>
      <c r="F49" s="150"/>
      <c r="G49" s="123"/>
      <c r="H49" s="146"/>
      <c r="I49" s="123"/>
      <c r="J49" s="61"/>
    </row>
    <row r="50" spans="1:10" ht="12.75">
      <c r="A50" s="117"/>
      <c r="F50" s="227"/>
      <c r="G50" s="123"/>
      <c r="H50" s="146"/>
      <c r="I50" s="123"/>
      <c r="J50" s="61"/>
    </row>
    <row r="51" spans="6:10" ht="9" customHeight="1">
      <c r="F51" s="152"/>
      <c r="G51" s="153"/>
      <c r="H51" s="154"/>
      <c r="I51" s="153"/>
      <c r="J51" s="64"/>
    </row>
    <row r="52" spans="1:10" ht="12.75">
      <c r="A52" s="2"/>
      <c r="F52" s="305" t="s">
        <v>234</v>
      </c>
      <c r="G52" s="305"/>
      <c r="H52" s="305"/>
      <c r="I52" s="305"/>
      <c r="J52" s="305"/>
    </row>
    <row r="53" ht="9.75" customHeight="1"/>
    <row r="54" spans="1:8" ht="12.75">
      <c r="A54" s="44" t="s">
        <v>126</v>
      </c>
      <c r="B54" s="58"/>
      <c r="C54" s="58"/>
      <c r="D54" s="58"/>
      <c r="E54" s="58"/>
      <c r="F54" s="58"/>
      <c r="G54" s="58"/>
      <c r="H54" s="58"/>
    </row>
    <row r="55" spans="1:14" s="49" customFormat="1" ht="11.25" customHeight="1">
      <c r="A55" s="45" t="s">
        <v>198</v>
      </c>
      <c r="B55" s="46"/>
      <c r="C55" s="47"/>
      <c r="D55" s="47"/>
      <c r="E55" s="48"/>
      <c r="F55" s="46"/>
      <c r="G55" s="46"/>
      <c r="H55" s="46"/>
      <c r="L55" s="50"/>
      <c r="M55" s="50"/>
      <c r="N55" s="50"/>
    </row>
    <row r="56" spans="1:14" s="49" customFormat="1" ht="11.25" customHeight="1">
      <c r="A56" s="45" t="s">
        <v>199</v>
      </c>
      <c r="B56" s="51"/>
      <c r="C56" s="47"/>
      <c r="D56" s="47"/>
      <c r="E56" s="48"/>
      <c r="F56" s="46"/>
      <c r="G56" s="46"/>
      <c r="H56" s="46"/>
      <c r="L56" s="50"/>
      <c r="M56" s="50"/>
      <c r="N56" s="50"/>
    </row>
    <row r="57" spans="1:8" s="49" customFormat="1" ht="11.25" customHeight="1">
      <c r="A57" s="52" t="s">
        <v>280</v>
      </c>
      <c r="B57" s="46"/>
      <c r="C57" s="47"/>
      <c r="D57" s="47"/>
      <c r="E57" s="48"/>
      <c r="F57" s="46"/>
      <c r="G57" s="46"/>
      <c r="H57" s="46"/>
    </row>
    <row r="58" spans="1:8" s="49" customFormat="1" ht="11.25" customHeight="1">
      <c r="A58" s="45" t="s">
        <v>200</v>
      </c>
      <c r="B58" s="46"/>
      <c r="C58" s="47"/>
      <c r="D58" s="47"/>
      <c r="E58" s="46"/>
      <c r="F58" s="46"/>
      <c r="G58" s="46"/>
      <c r="H58" s="46"/>
    </row>
    <row r="59" spans="1:8" s="49" customFormat="1" ht="11.25" customHeight="1">
      <c r="A59" s="45" t="s">
        <v>222</v>
      </c>
      <c r="B59" s="48"/>
      <c r="C59" s="47"/>
      <c r="D59" s="47"/>
      <c r="E59" s="46"/>
      <c r="F59" s="46"/>
      <c r="G59" s="46"/>
      <c r="H59" s="46"/>
    </row>
    <row r="60" spans="1:11" s="49" customFormat="1" ht="11.25" customHeight="1">
      <c r="A60" s="45" t="s">
        <v>201</v>
      </c>
      <c r="B60" s="48"/>
      <c r="C60" s="46"/>
      <c r="D60" s="46"/>
      <c r="E60" s="46"/>
      <c r="F60" s="46"/>
      <c r="G60" s="46"/>
      <c r="H60" s="46"/>
      <c r="I60" s="46"/>
      <c r="J60" s="46"/>
      <c r="K60" s="46"/>
    </row>
    <row r="61" spans="1:11" s="49" customFormat="1" ht="11.25" customHeight="1">
      <c r="A61" s="45" t="s">
        <v>202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s="49" customFormat="1" ht="11.25" customHeight="1">
      <c r="A62" s="45" t="s">
        <v>203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1:15" s="171" customFormat="1" ht="12.75">
      <c r="A63" s="261"/>
      <c r="B63" s="261"/>
      <c r="C63" s="261"/>
      <c r="D63" s="261"/>
      <c r="E63" s="261"/>
      <c r="F63" s="261"/>
      <c r="G63" s="261"/>
      <c r="H63" s="261"/>
      <c r="I63" s="262"/>
      <c r="J63" s="263"/>
      <c r="K63" s="263"/>
      <c r="L63" s="263"/>
      <c r="M63" s="162"/>
      <c r="N63" s="263"/>
      <c r="O63" s="162"/>
    </row>
    <row r="64" spans="1:15" s="171" customFormat="1" ht="12.75">
      <c r="A64" s="306" t="s">
        <v>237</v>
      </c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260"/>
    </row>
    <row r="65" spans="1:15" s="171" customFormat="1" ht="12.75">
      <c r="A65" s="306" t="s">
        <v>247</v>
      </c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260"/>
    </row>
    <row r="68" spans="1:14" s="296" customFormat="1" ht="75" customHeight="1">
      <c r="A68" s="303" t="s">
        <v>293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</row>
  </sheetData>
  <sheetProtection password="EF50" sheet="1"/>
  <mergeCells count="10">
    <mergeCell ref="A68:N68"/>
    <mergeCell ref="A65:N65"/>
    <mergeCell ref="A64:N64"/>
    <mergeCell ref="F52:J52"/>
    <mergeCell ref="A36:B36"/>
    <mergeCell ref="I41:J41"/>
    <mergeCell ref="I42:J42"/>
    <mergeCell ref="I39:J39"/>
    <mergeCell ref="I40:J40"/>
    <mergeCell ref="I43:J43"/>
  </mergeCells>
  <printOptions horizontalCentered="1"/>
  <pageMargins left="0.3937007874015748" right="0.4" top="0.3937007874015748" bottom="0.3937007874015748" header="0.3937007874015748" footer="0.3937007874015748"/>
  <pageSetup horizontalDpi="300" verticalDpi="300" orientation="portrait" paperSize="9" scale="8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SheetLayoutView="100" workbookViewId="0" topLeftCell="A4">
      <selection activeCell="A48" sqref="A48"/>
    </sheetView>
  </sheetViews>
  <sheetFormatPr defaultColWidth="9.140625" defaultRowHeight="12.75"/>
  <cols>
    <col min="1" max="1" width="38.421875" style="0" customWidth="1"/>
    <col min="2" max="2" width="18.57421875" style="0" customWidth="1"/>
    <col min="3" max="3" width="7.28125" style="0" customWidth="1"/>
    <col min="4" max="8" width="8.28125" style="0" customWidth="1"/>
    <col min="9" max="9" width="5.7109375" style="0" customWidth="1"/>
    <col min="10" max="10" width="2.421875" style="0" customWidth="1"/>
    <col min="11" max="11" width="6.28125" style="69" customWidth="1"/>
    <col min="12" max="12" width="6.421875" style="69" hidden="1" customWidth="1"/>
  </cols>
  <sheetData>
    <row r="1" spans="1:12" s="36" customFormat="1" ht="24.75" customHeight="1" thickBot="1">
      <c r="A1" s="35" t="s">
        <v>286</v>
      </c>
      <c r="G1" s="42"/>
      <c r="H1" s="42"/>
      <c r="J1" s="42"/>
      <c r="K1" s="41" t="s">
        <v>257</v>
      </c>
      <c r="L1" s="69"/>
    </row>
    <row r="2" spans="1:12" s="36" customFormat="1" ht="16.5" customHeight="1" thickBot="1">
      <c r="A2" s="37" t="s">
        <v>118</v>
      </c>
      <c r="B2" s="118"/>
      <c r="G2" s="42"/>
      <c r="H2" s="42"/>
      <c r="I2" s="42"/>
      <c r="J2" s="42"/>
      <c r="K2" s="69"/>
      <c r="L2" s="69"/>
    </row>
    <row r="3" spans="1:12" s="36" customFormat="1" ht="18" customHeight="1" thickBot="1">
      <c r="A3" s="37"/>
      <c r="B3" s="38" t="s">
        <v>119</v>
      </c>
      <c r="F3" s="107" t="s">
        <v>180</v>
      </c>
      <c r="L3" s="78"/>
    </row>
    <row r="4" spans="1:12" s="36" customFormat="1" ht="16.5" customHeight="1">
      <c r="A4" s="39" t="s">
        <v>120</v>
      </c>
      <c r="B4" s="119"/>
      <c r="C4" s="120"/>
      <c r="D4" s="121"/>
      <c r="F4" s="129" t="s">
        <v>181</v>
      </c>
      <c r="G4" s="130"/>
      <c r="H4" s="130"/>
      <c r="I4" s="130"/>
      <c r="J4" s="131"/>
      <c r="K4" s="132"/>
      <c r="L4" s="131"/>
    </row>
    <row r="5" spans="1:12" s="36" customFormat="1" ht="16.5" customHeight="1">
      <c r="A5" s="39" t="s">
        <v>121</v>
      </c>
      <c r="B5" s="122"/>
      <c r="C5" s="123"/>
      <c r="D5" s="124"/>
      <c r="F5" s="133" t="s">
        <v>182</v>
      </c>
      <c r="G5" s="134"/>
      <c r="H5" s="134"/>
      <c r="I5" s="134"/>
      <c r="J5" s="135"/>
      <c r="K5" s="136"/>
      <c r="L5" s="135"/>
    </row>
    <row r="6" spans="1:12" s="36" customFormat="1" ht="16.5" customHeight="1" thickBot="1">
      <c r="A6" s="39" t="s">
        <v>122</v>
      </c>
      <c r="B6" s="125"/>
      <c r="C6" s="126"/>
      <c r="D6" s="127"/>
      <c r="F6" s="133" t="s">
        <v>174</v>
      </c>
      <c r="G6" s="134"/>
      <c r="H6" s="134" t="s">
        <v>183</v>
      </c>
      <c r="I6" s="134"/>
      <c r="J6" s="135"/>
      <c r="K6" s="136"/>
      <c r="L6" s="135"/>
    </row>
    <row r="7" spans="1:12" s="36" customFormat="1" ht="16.5" customHeight="1" thickBot="1">
      <c r="A7" s="39" t="s">
        <v>123</v>
      </c>
      <c r="B7" s="128" t="str">
        <f ca="1">YEAR(TODAY())&amp;"-"&amp;IF(LEN(MONTH(TODAY()))&gt;1,MONTH(TODAY()),"0"&amp;MONTH(TODAY()))&amp;"-"&amp;DAY(TODAY())</f>
        <v>2019-04-1</v>
      </c>
      <c r="C7" s="40"/>
      <c r="F7" s="137" t="s">
        <v>172</v>
      </c>
      <c r="G7" s="138"/>
      <c r="H7" s="138"/>
      <c r="I7" s="138"/>
      <c r="J7" s="139"/>
      <c r="K7" s="140"/>
      <c r="L7" s="139"/>
    </row>
    <row r="8" ht="12.75">
      <c r="A8" s="108" t="s">
        <v>187</v>
      </c>
    </row>
    <row r="9" spans="1:11" ht="96" customHeight="1">
      <c r="A9" s="2"/>
      <c r="B9" s="2"/>
      <c r="C9" s="2"/>
      <c r="D9" s="27" t="s">
        <v>169</v>
      </c>
      <c r="E9" s="168" t="s">
        <v>37</v>
      </c>
      <c r="F9" s="5"/>
      <c r="K9" s="73" t="s">
        <v>158</v>
      </c>
    </row>
    <row r="10" spans="1:12" ht="12.75">
      <c r="A10" s="3"/>
      <c r="D10" s="24" t="s">
        <v>26</v>
      </c>
      <c r="E10" s="33" t="s">
        <v>18</v>
      </c>
      <c r="F10" s="6"/>
      <c r="K10" s="75"/>
      <c r="L10" s="74"/>
    </row>
    <row r="11" spans="1:6" ht="12.75">
      <c r="A11" s="4" t="s">
        <v>0</v>
      </c>
      <c r="B11" s="53" t="s">
        <v>116</v>
      </c>
      <c r="C11" s="1" t="s">
        <v>117</v>
      </c>
      <c r="D11" s="307">
        <v>135</v>
      </c>
      <c r="E11" s="307"/>
      <c r="F11" s="7"/>
    </row>
    <row r="12" spans="1:12" ht="12.75">
      <c r="A12" s="25" t="s">
        <v>19</v>
      </c>
      <c r="B12" s="26" t="s">
        <v>262</v>
      </c>
      <c r="C12" s="101" t="s">
        <v>288</v>
      </c>
      <c r="D12" s="81"/>
      <c r="E12" s="81"/>
      <c r="F12" s="8"/>
      <c r="H12" s="23"/>
      <c r="K12" s="71">
        <v>61.08</v>
      </c>
      <c r="L12" s="82">
        <f aca="true" t="shared" si="0" ref="L12:L20">(D12+E12)*K12</f>
        <v>0</v>
      </c>
    </row>
    <row r="13" spans="1:12" ht="12.75">
      <c r="A13" s="25" t="s">
        <v>2</v>
      </c>
      <c r="B13" s="26" t="s">
        <v>263</v>
      </c>
      <c r="C13" s="101" t="s">
        <v>38</v>
      </c>
      <c r="D13" s="81"/>
      <c r="E13" s="81"/>
      <c r="F13" s="8"/>
      <c r="H13" s="23"/>
      <c r="K13" s="71">
        <v>7.44</v>
      </c>
      <c r="L13" s="82">
        <f t="shared" si="0"/>
        <v>0</v>
      </c>
    </row>
    <row r="14" spans="1:12" ht="12.75">
      <c r="A14" s="25" t="s">
        <v>3</v>
      </c>
      <c r="B14" s="26" t="s">
        <v>264</v>
      </c>
      <c r="C14" s="101" t="s">
        <v>59</v>
      </c>
      <c r="D14" s="81"/>
      <c r="E14" s="81"/>
      <c r="F14" s="8"/>
      <c r="H14" s="23"/>
      <c r="K14" s="71">
        <v>13.65</v>
      </c>
      <c r="L14" s="82">
        <f t="shared" si="0"/>
        <v>0</v>
      </c>
    </row>
    <row r="15" spans="1:12" ht="12.75">
      <c r="A15" s="25" t="s">
        <v>284</v>
      </c>
      <c r="B15" s="26" t="s">
        <v>265</v>
      </c>
      <c r="C15" s="101" t="s">
        <v>60</v>
      </c>
      <c r="D15" s="81"/>
      <c r="E15" s="81"/>
      <c r="F15" s="8"/>
      <c r="H15" s="23"/>
      <c r="K15" s="71">
        <v>25.5</v>
      </c>
      <c r="L15" s="82">
        <f t="shared" si="0"/>
        <v>0</v>
      </c>
    </row>
    <row r="16" spans="1:12" ht="12.75">
      <c r="A16" s="25" t="s">
        <v>294</v>
      </c>
      <c r="B16" s="26" t="s">
        <v>274</v>
      </c>
      <c r="C16" s="101" t="s">
        <v>287</v>
      </c>
      <c r="D16" s="81"/>
      <c r="E16" s="81"/>
      <c r="F16" s="8"/>
      <c r="H16" s="23"/>
      <c r="K16" s="71">
        <v>37.46</v>
      </c>
      <c r="L16" s="82">
        <f t="shared" si="0"/>
        <v>0</v>
      </c>
    </row>
    <row r="17" spans="1:12" ht="12.75">
      <c r="A17" s="25" t="s">
        <v>285</v>
      </c>
      <c r="B17" s="26" t="s">
        <v>275</v>
      </c>
      <c r="C17" s="101" t="s">
        <v>287</v>
      </c>
      <c r="D17" s="81"/>
      <c r="E17" s="81"/>
      <c r="F17" s="8"/>
      <c r="H17" s="23"/>
      <c r="K17" s="71">
        <v>37.46</v>
      </c>
      <c r="L17" s="82">
        <f t="shared" si="0"/>
        <v>0</v>
      </c>
    </row>
    <row r="18" spans="1:12" ht="12.75">
      <c r="A18" s="25" t="s">
        <v>268</v>
      </c>
      <c r="B18" s="26" t="s">
        <v>269</v>
      </c>
      <c r="C18" s="101" t="s">
        <v>287</v>
      </c>
      <c r="D18" s="81"/>
      <c r="E18" s="81"/>
      <c r="F18" s="8"/>
      <c r="H18" s="23"/>
      <c r="K18" s="71">
        <v>37.46</v>
      </c>
      <c r="L18" s="82">
        <f t="shared" si="0"/>
        <v>0</v>
      </c>
    </row>
    <row r="19" spans="1:12" ht="12.75">
      <c r="A19" s="25" t="s">
        <v>282</v>
      </c>
      <c r="B19" s="26" t="s">
        <v>266</v>
      </c>
      <c r="C19" s="101" t="s">
        <v>290</v>
      </c>
      <c r="D19" s="81"/>
      <c r="E19" s="81"/>
      <c r="F19" s="8"/>
      <c r="H19" s="23"/>
      <c r="K19" s="71">
        <v>14.24</v>
      </c>
      <c r="L19" s="82">
        <f t="shared" si="0"/>
        <v>0</v>
      </c>
    </row>
    <row r="20" spans="1:12" ht="12.75">
      <c r="A20" s="25" t="s">
        <v>283</v>
      </c>
      <c r="B20" s="26" t="s">
        <v>267</v>
      </c>
      <c r="C20" s="101" t="s">
        <v>290</v>
      </c>
      <c r="D20" s="81"/>
      <c r="E20" s="81"/>
      <c r="F20" s="8"/>
      <c r="H20" s="23"/>
      <c r="K20" s="71">
        <v>14.24</v>
      </c>
      <c r="L20" s="82">
        <f t="shared" si="0"/>
        <v>0</v>
      </c>
    </row>
    <row r="21" spans="1:8" ht="12.75">
      <c r="A21" s="4" t="s">
        <v>10</v>
      </c>
      <c r="B21" s="1"/>
      <c r="C21" s="87"/>
      <c r="D21" s="307" t="s">
        <v>261</v>
      </c>
      <c r="E21" s="307"/>
      <c r="F21" s="7"/>
      <c r="H21" s="23"/>
    </row>
    <row r="22" spans="1:12" ht="12.75">
      <c r="A22" s="25" t="s">
        <v>23</v>
      </c>
      <c r="B22" s="181" t="s">
        <v>270</v>
      </c>
      <c r="C22" s="101" t="s">
        <v>289</v>
      </c>
      <c r="D22" s="81"/>
      <c r="E22" s="81"/>
      <c r="F22" s="8"/>
      <c r="H22" s="23"/>
      <c r="K22" s="184">
        <v>71.64</v>
      </c>
      <c r="L22" s="82">
        <f>(D22+E22)*K22</f>
        <v>0</v>
      </c>
    </row>
    <row r="23" spans="1:12" ht="12.75">
      <c r="A23" s="25" t="s">
        <v>12</v>
      </c>
      <c r="B23" s="181" t="s">
        <v>272</v>
      </c>
      <c r="C23" s="101" t="s">
        <v>291</v>
      </c>
      <c r="D23" s="81"/>
      <c r="E23" s="81"/>
      <c r="F23" s="8"/>
      <c r="H23" s="23"/>
      <c r="K23" s="184">
        <v>11.88</v>
      </c>
      <c r="L23" s="82">
        <f>(D23+E23)*K23</f>
        <v>0</v>
      </c>
    </row>
    <row r="24" spans="1:12" ht="12.75">
      <c r="A24" s="25" t="s">
        <v>32</v>
      </c>
      <c r="B24" s="181" t="s">
        <v>271</v>
      </c>
      <c r="C24" s="101" t="s">
        <v>50</v>
      </c>
      <c r="D24" s="81"/>
      <c r="E24" s="81"/>
      <c r="F24" s="8"/>
      <c r="H24" s="23"/>
      <c r="K24" s="184">
        <v>20.4</v>
      </c>
      <c r="L24" s="82">
        <f>(D24+E24)*K24</f>
        <v>0</v>
      </c>
    </row>
    <row r="25" spans="1:12" ht="12.75">
      <c r="A25" s="25" t="s">
        <v>14</v>
      </c>
      <c r="B25" s="181" t="s">
        <v>273</v>
      </c>
      <c r="C25" s="101" t="s">
        <v>45</v>
      </c>
      <c r="D25" s="81"/>
      <c r="E25" s="81"/>
      <c r="F25" s="8"/>
      <c r="K25" s="184">
        <v>6.91</v>
      </c>
      <c r="L25" s="82">
        <f>(D25+E25)*K25</f>
        <v>0</v>
      </c>
    </row>
    <row r="26" spans="1:6" ht="12.75">
      <c r="A26" s="2"/>
      <c r="B26" s="10"/>
      <c r="C26" s="21"/>
      <c r="D26" s="19"/>
      <c r="E26" s="19"/>
      <c r="F26" s="8"/>
    </row>
    <row r="27" spans="1:9" ht="12.75">
      <c r="A27" s="177"/>
      <c r="B27" s="172"/>
      <c r="C27" s="172"/>
      <c r="D27" s="198"/>
      <c r="E27" s="167" t="s">
        <v>26</v>
      </c>
      <c r="F27" s="167" t="s">
        <v>18</v>
      </c>
      <c r="G27" s="167" t="s">
        <v>78</v>
      </c>
      <c r="H27" s="167" t="s">
        <v>15</v>
      </c>
      <c r="I27" s="172"/>
    </row>
    <row r="28" spans="1:9" ht="12.75">
      <c r="A28" s="177" t="s">
        <v>127</v>
      </c>
      <c r="B28" s="178" t="s">
        <v>116</v>
      </c>
      <c r="C28" s="167" t="s">
        <v>160</v>
      </c>
      <c r="D28" s="177"/>
      <c r="E28" s="199" t="s">
        <v>298</v>
      </c>
      <c r="F28" s="199" t="s">
        <v>128</v>
      </c>
      <c r="G28" s="199" t="s">
        <v>301</v>
      </c>
      <c r="H28" s="199" t="s">
        <v>129</v>
      </c>
      <c r="I28" s="200"/>
    </row>
    <row r="29" spans="1:12" ht="12.75">
      <c r="A29" s="298" t="s">
        <v>216</v>
      </c>
      <c r="B29" s="299" t="s">
        <v>105</v>
      </c>
      <c r="C29" s="201" t="s">
        <v>67</v>
      </c>
      <c r="D29" s="202"/>
      <c r="E29" s="80"/>
      <c r="F29" s="80"/>
      <c r="G29" s="80"/>
      <c r="H29" s="80"/>
      <c r="I29" s="160"/>
      <c r="K29" s="72">
        <v>29.65</v>
      </c>
      <c r="L29" s="82">
        <f>(E29+F29+G29+H29)*K29</f>
        <v>0</v>
      </c>
    </row>
    <row r="30" spans="1:12" ht="12.75">
      <c r="A30" s="298" t="s">
        <v>68</v>
      </c>
      <c r="B30" s="299" t="s">
        <v>242</v>
      </c>
      <c r="C30" s="201" t="s">
        <v>59</v>
      </c>
      <c r="D30" s="80"/>
      <c r="E30" s="203"/>
      <c r="F30" s="203"/>
      <c r="G30" s="203"/>
      <c r="H30" s="203"/>
      <c r="I30" s="160"/>
      <c r="K30" s="72">
        <v>11.15</v>
      </c>
      <c r="L30" s="82">
        <f>D30*K30</f>
        <v>0</v>
      </c>
    </row>
    <row r="31" spans="1:12" ht="12.75">
      <c r="A31" s="180" t="s">
        <v>71</v>
      </c>
      <c r="B31" s="181" t="s">
        <v>113</v>
      </c>
      <c r="C31" s="201" t="s">
        <v>66</v>
      </c>
      <c r="D31" s="80"/>
      <c r="E31" s="203"/>
      <c r="F31" s="203"/>
      <c r="G31" s="200"/>
      <c r="H31" s="200"/>
      <c r="I31" s="160"/>
      <c r="K31" s="72">
        <v>4</v>
      </c>
      <c r="L31" s="82">
        <f aca="true" t="shared" si="1" ref="L31:L41">D31*K31</f>
        <v>0</v>
      </c>
    </row>
    <row r="32" spans="1:12" ht="12.75">
      <c r="A32" s="180" t="s">
        <v>209</v>
      </c>
      <c r="B32" s="181" t="s">
        <v>210</v>
      </c>
      <c r="C32" s="201" t="s">
        <v>66</v>
      </c>
      <c r="D32" s="80"/>
      <c r="E32" s="203"/>
      <c r="F32" s="203"/>
      <c r="G32" s="200"/>
      <c r="H32" s="200"/>
      <c r="I32" s="160"/>
      <c r="K32" s="72">
        <v>1.97</v>
      </c>
      <c r="L32" s="82">
        <f t="shared" si="1"/>
        <v>0</v>
      </c>
    </row>
    <row r="33" spans="1:12" ht="12.75">
      <c r="A33" s="180" t="s">
        <v>54</v>
      </c>
      <c r="B33" s="181" t="s">
        <v>109</v>
      </c>
      <c r="C33" s="201" t="s">
        <v>66</v>
      </c>
      <c r="D33" s="80"/>
      <c r="E33" s="203"/>
      <c r="F33" s="203"/>
      <c r="G33" s="203"/>
      <c r="H33" s="203"/>
      <c r="I33" s="160"/>
      <c r="K33" s="72">
        <v>2.26</v>
      </c>
      <c r="L33" s="82">
        <f t="shared" si="1"/>
        <v>0</v>
      </c>
    </row>
    <row r="34" spans="1:12" ht="12.75">
      <c r="A34" s="180" t="s">
        <v>55</v>
      </c>
      <c r="B34" s="181" t="s">
        <v>110</v>
      </c>
      <c r="C34" s="201" t="s">
        <v>66</v>
      </c>
      <c r="D34" s="80"/>
      <c r="E34" s="203"/>
      <c r="F34" s="284"/>
      <c r="G34" s="284"/>
      <c r="H34" s="284"/>
      <c r="I34" s="284"/>
      <c r="J34" s="285"/>
      <c r="K34" s="72">
        <v>2.49</v>
      </c>
      <c r="L34" s="82">
        <f t="shared" si="1"/>
        <v>0</v>
      </c>
    </row>
    <row r="35" spans="1:12" ht="12.75">
      <c r="A35" s="180" t="s">
        <v>56</v>
      </c>
      <c r="B35" s="181" t="s">
        <v>111</v>
      </c>
      <c r="C35" s="201" t="s">
        <v>66</v>
      </c>
      <c r="D35" s="80"/>
      <c r="E35" s="203"/>
      <c r="F35" s="284"/>
      <c r="G35" s="31"/>
      <c r="H35" s="31"/>
      <c r="I35" s="31"/>
      <c r="J35" s="285"/>
      <c r="K35" s="72">
        <v>2.77</v>
      </c>
      <c r="L35" s="82">
        <f t="shared" si="1"/>
        <v>0</v>
      </c>
    </row>
    <row r="36" spans="1:12" ht="12.75">
      <c r="A36" s="180" t="s">
        <v>57</v>
      </c>
      <c r="B36" s="181" t="s">
        <v>112</v>
      </c>
      <c r="C36" s="201" t="s">
        <v>66</v>
      </c>
      <c r="D36" s="80"/>
      <c r="E36" s="203"/>
      <c r="F36" s="284"/>
      <c r="G36" s="31"/>
      <c r="H36" s="31"/>
      <c r="I36" s="31"/>
      <c r="J36" s="285"/>
      <c r="K36" s="72">
        <v>3</v>
      </c>
      <c r="L36" s="82">
        <f t="shared" si="1"/>
        <v>0</v>
      </c>
    </row>
    <row r="37" spans="1:12" ht="12.75">
      <c r="A37" s="180" t="s">
        <v>58</v>
      </c>
      <c r="B37" s="181" t="s">
        <v>212</v>
      </c>
      <c r="C37" s="201" t="s">
        <v>66</v>
      </c>
      <c r="D37" s="80"/>
      <c r="E37" s="203"/>
      <c r="F37" s="123"/>
      <c r="G37" s="123"/>
      <c r="H37" s="123"/>
      <c r="I37" s="123"/>
      <c r="J37" s="285"/>
      <c r="K37" s="72">
        <v>3.23</v>
      </c>
      <c r="L37" s="82">
        <f t="shared" si="1"/>
        <v>0</v>
      </c>
    </row>
    <row r="38" spans="1:12" ht="12.75">
      <c r="A38" s="180" t="s">
        <v>64</v>
      </c>
      <c r="B38" s="181" t="s">
        <v>213</v>
      </c>
      <c r="C38" s="201" t="s">
        <v>66</v>
      </c>
      <c r="D38" s="80"/>
      <c r="E38" s="203"/>
      <c r="F38" s="60"/>
      <c r="G38" s="60"/>
      <c r="H38" s="60"/>
      <c r="I38" s="60"/>
      <c r="J38" s="285"/>
      <c r="K38" s="72">
        <v>3.53</v>
      </c>
      <c r="L38" s="82">
        <f t="shared" si="1"/>
        <v>0</v>
      </c>
    </row>
    <row r="39" spans="1:12" ht="12.75">
      <c r="A39" s="210" t="s">
        <v>281</v>
      </c>
      <c r="B39" s="181" t="s">
        <v>279</v>
      </c>
      <c r="C39" s="201" t="s">
        <v>40</v>
      </c>
      <c r="D39" s="80"/>
      <c r="E39" s="192"/>
      <c r="F39" s="192"/>
      <c r="G39" s="192"/>
      <c r="H39" s="211"/>
      <c r="I39" s="211"/>
      <c r="K39" s="184">
        <v>7.95</v>
      </c>
      <c r="L39" s="82">
        <f t="shared" si="1"/>
        <v>0</v>
      </c>
    </row>
    <row r="40" spans="1:12" ht="12.75">
      <c r="A40" s="302" t="s">
        <v>302</v>
      </c>
      <c r="B40" s="181" t="s">
        <v>256</v>
      </c>
      <c r="C40" s="201" t="s">
        <v>40</v>
      </c>
      <c r="D40" s="80"/>
      <c r="E40" s="192"/>
      <c r="F40" s="192"/>
      <c r="G40" s="192"/>
      <c r="H40" s="211"/>
      <c r="I40" s="211"/>
      <c r="K40" s="184">
        <v>25.75</v>
      </c>
      <c r="L40" s="82">
        <f>D40*K40</f>
        <v>0</v>
      </c>
    </row>
    <row r="41" spans="1:12" ht="12.75">
      <c r="A41" s="210" t="s">
        <v>276</v>
      </c>
      <c r="B41" s="181" t="s">
        <v>106</v>
      </c>
      <c r="C41" s="201" t="s">
        <v>40</v>
      </c>
      <c r="D41" s="80"/>
      <c r="E41" s="199" t="s">
        <v>298</v>
      </c>
      <c r="F41" s="199" t="s">
        <v>128</v>
      </c>
      <c r="G41" s="199" t="s">
        <v>301</v>
      </c>
      <c r="H41" s="199" t="s">
        <v>129</v>
      </c>
      <c r="I41" s="160"/>
      <c r="K41" s="184">
        <v>5</v>
      </c>
      <c r="L41" s="82">
        <f t="shared" si="1"/>
        <v>0</v>
      </c>
    </row>
    <row r="42" spans="1:12" ht="12.75">
      <c r="A42" s="210" t="s">
        <v>277</v>
      </c>
      <c r="B42" s="181" t="s">
        <v>107</v>
      </c>
      <c r="C42" s="201" t="s">
        <v>40</v>
      </c>
      <c r="D42" s="202"/>
      <c r="E42" s="80"/>
      <c r="F42" s="80"/>
      <c r="G42" s="80"/>
      <c r="H42" s="80"/>
      <c r="I42" s="160"/>
      <c r="K42" s="184">
        <v>5</v>
      </c>
      <c r="L42" s="82">
        <f>(E42+F42+G42+H42)*K42</f>
        <v>0</v>
      </c>
    </row>
    <row r="43" spans="1:12" ht="12.75">
      <c r="A43" s="210" t="s">
        <v>278</v>
      </c>
      <c r="B43" s="181" t="s">
        <v>108</v>
      </c>
      <c r="C43" s="201" t="s">
        <v>40</v>
      </c>
      <c r="D43" s="202"/>
      <c r="E43" s="80"/>
      <c r="F43" s="80"/>
      <c r="G43" s="80"/>
      <c r="H43" s="80"/>
      <c r="I43" s="160"/>
      <c r="K43" s="184">
        <v>5</v>
      </c>
      <c r="L43" s="82">
        <f>(E43+F43+G43+H43)*K43</f>
        <v>0</v>
      </c>
    </row>
    <row r="44" spans="1:12" ht="12.75">
      <c r="A44" s="297" t="s">
        <v>300</v>
      </c>
      <c r="B44" s="29" t="s">
        <v>299</v>
      </c>
      <c r="C44" s="201" t="s">
        <v>40</v>
      </c>
      <c r="D44" s="202"/>
      <c r="E44" s="80"/>
      <c r="F44" s="80"/>
      <c r="G44" s="80"/>
      <c r="H44" s="199"/>
      <c r="I44" s="160"/>
      <c r="K44" s="184">
        <v>12.5</v>
      </c>
      <c r="L44" s="82">
        <f>(E44+F44+G44+H44)*K44</f>
        <v>0</v>
      </c>
    </row>
    <row r="45" spans="1:6" ht="12.75">
      <c r="A45" s="2"/>
      <c r="B45" s="10"/>
      <c r="C45" s="21"/>
      <c r="D45" s="19"/>
      <c r="E45" s="19"/>
      <c r="F45" s="8"/>
    </row>
    <row r="46" spans="1:11" ht="12.75">
      <c r="A46" s="2" t="s">
        <v>295</v>
      </c>
      <c r="B46" s="3"/>
      <c r="C46" s="279"/>
      <c r="D46" s="280"/>
      <c r="E46" s="15"/>
      <c r="F46" s="8"/>
      <c r="H46" s="32"/>
      <c r="K46" s="283"/>
    </row>
    <row r="47" spans="1:11" ht="12.75">
      <c r="A47" s="2" t="s">
        <v>197</v>
      </c>
      <c r="B47" s="3"/>
      <c r="C47" s="279"/>
      <c r="D47" s="280"/>
      <c r="E47" s="15"/>
      <c r="F47" s="8"/>
      <c r="H47" s="32"/>
      <c r="K47" s="283"/>
    </row>
    <row r="48" spans="1:11" ht="13.5" thickBot="1">
      <c r="A48" s="286"/>
      <c r="B48" s="3"/>
      <c r="C48" s="279"/>
      <c r="D48" s="280"/>
      <c r="E48" s="15"/>
      <c r="F48" s="8"/>
      <c r="H48" s="32"/>
      <c r="K48" s="283"/>
    </row>
    <row r="49" spans="2:11" ht="13.5" thickTop="1">
      <c r="B49" s="287"/>
      <c r="C49" s="288"/>
      <c r="D49" s="251"/>
      <c r="E49" s="94"/>
      <c r="F49" s="83"/>
      <c r="G49" s="83"/>
      <c r="H49" s="83"/>
      <c r="I49" s="92" t="s">
        <v>159</v>
      </c>
      <c r="J49" s="84"/>
      <c r="K49" s="283"/>
    </row>
    <row r="50" spans="1:11" ht="12.75">
      <c r="A50" s="2"/>
      <c r="B50" s="289"/>
      <c r="C50" s="290"/>
      <c r="D50" s="251"/>
      <c r="E50" s="96"/>
      <c r="F50" s="77"/>
      <c r="G50" s="77" t="s">
        <v>124</v>
      </c>
      <c r="H50" s="322">
        <f>SUM(L12:L56)</f>
        <v>0</v>
      </c>
      <c r="I50" s="322"/>
      <c r="J50" s="85"/>
      <c r="K50" s="283"/>
    </row>
    <row r="51" spans="1:11" ht="12.75">
      <c r="A51" s="2"/>
      <c r="B51" s="289"/>
      <c r="C51" s="290"/>
      <c r="D51" s="280"/>
      <c r="E51" s="96"/>
      <c r="F51" s="90"/>
      <c r="G51" s="90" t="s">
        <v>164</v>
      </c>
      <c r="H51" s="318">
        <v>0</v>
      </c>
      <c r="I51" s="318"/>
      <c r="J51" s="241" t="s">
        <v>196</v>
      </c>
      <c r="K51" s="283"/>
    </row>
    <row r="52" spans="1:11" ht="12.75">
      <c r="A52" s="2"/>
      <c r="B52" s="289"/>
      <c r="C52" s="290"/>
      <c r="D52" s="280"/>
      <c r="E52" s="96"/>
      <c r="F52" s="77"/>
      <c r="G52" s="77" t="s">
        <v>165</v>
      </c>
      <c r="H52" s="319">
        <f>H50-(H50*H51)</f>
        <v>0</v>
      </c>
      <c r="I52" s="319"/>
      <c r="J52" s="86"/>
      <c r="K52" s="283"/>
    </row>
    <row r="53" spans="1:11" ht="12.75">
      <c r="A53" s="2"/>
      <c r="B53" s="289"/>
      <c r="C53" s="290"/>
      <c r="D53" s="280"/>
      <c r="E53" s="96"/>
      <c r="F53" s="77"/>
      <c r="G53" s="77" t="s">
        <v>125</v>
      </c>
      <c r="H53" s="321">
        <f>H52*0.23</f>
        <v>0</v>
      </c>
      <c r="I53" s="321"/>
      <c r="J53" s="239"/>
      <c r="K53" s="283"/>
    </row>
    <row r="54" spans="1:10" ht="13.5" thickBot="1">
      <c r="A54" s="4"/>
      <c r="B54" s="291"/>
      <c r="C54" s="292"/>
      <c r="D54" s="16"/>
      <c r="E54" s="97"/>
      <c r="F54" s="93"/>
      <c r="G54" s="93" t="s">
        <v>157</v>
      </c>
      <c r="H54" s="323">
        <f>H52+H53</f>
        <v>0</v>
      </c>
      <c r="I54" s="323"/>
      <c r="J54" s="240"/>
    </row>
    <row r="55" spans="1:11" ht="13.5" thickTop="1">
      <c r="A55" s="2"/>
      <c r="B55" s="305" t="s">
        <v>234</v>
      </c>
      <c r="C55" s="305"/>
      <c r="D55" s="251"/>
      <c r="E55" s="15"/>
      <c r="F55" s="8"/>
      <c r="H55" s="32"/>
      <c r="K55" s="70"/>
    </row>
    <row r="56" spans="2:11" ht="12.75">
      <c r="B56" s="3"/>
      <c r="C56" s="279"/>
      <c r="D56" s="280"/>
      <c r="E56" s="15"/>
      <c r="F56" s="8"/>
      <c r="H56" s="32"/>
      <c r="K56" s="283"/>
    </row>
    <row r="57" spans="1:11" ht="12.75">
      <c r="A57" s="2"/>
      <c r="B57" s="3"/>
      <c r="C57" s="279"/>
      <c r="D57" s="280"/>
      <c r="E57" s="15"/>
      <c r="F57" s="8"/>
      <c r="H57" s="32"/>
      <c r="K57" s="283"/>
    </row>
    <row r="58" spans="1:7" ht="12.75">
      <c r="A58" s="44" t="s">
        <v>126</v>
      </c>
      <c r="B58" s="58"/>
      <c r="C58" s="58"/>
      <c r="D58" s="58"/>
      <c r="E58" s="58"/>
      <c r="F58" s="58"/>
      <c r="G58" s="58"/>
    </row>
    <row r="59" spans="1:12" s="49" customFormat="1" ht="11.25" customHeight="1">
      <c r="A59" s="45" t="s">
        <v>198</v>
      </c>
      <c r="B59" s="46"/>
      <c r="C59" s="47"/>
      <c r="D59" s="47"/>
      <c r="E59" s="48"/>
      <c r="F59" s="46"/>
      <c r="G59" s="46"/>
      <c r="K59" s="50"/>
      <c r="L59" s="50"/>
    </row>
    <row r="60" spans="1:12" s="49" customFormat="1" ht="11.25" customHeight="1">
      <c r="A60" s="45" t="s">
        <v>199</v>
      </c>
      <c r="B60" s="51"/>
      <c r="C60" s="47"/>
      <c r="D60" s="47"/>
      <c r="E60" s="48"/>
      <c r="F60" s="46"/>
      <c r="G60" s="46"/>
      <c r="K60" s="50"/>
      <c r="L60" s="50"/>
    </row>
    <row r="61" spans="1:7" s="49" customFormat="1" ht="11.25" customHeight="1">
      <c r="A61" s="52" t="s">
        <v>280</v>
      </c>
      <c r="B61" s="46"/>
      <c r="C61" s="47"/>
      <c r="D61" s="47"/>
      <c r="E61" s="48"/>
      <c r="F61" s="46"/>
      <c r="G61" s="46"/>
    </row>
    <row r="62" spans="1:7" s="49" customFormat="1" ht="11.25" customHeight="1">
      <c r="A62" s="45" t="s">
        <v>200</v>
      </c>
      <c r="B62" s="46"/>
      <c r="C62" s="47"/>
      <c r="D62" s="47"/>
      <c r="E62" s="46"/>
      <c r="F62" s="46"/>
      <c r="G62" s="46"/>
    </row>
    <row r="63" spans="1:7" s="49" customFormat="1" ht="11.25" customHeight="1">
      <c r="A63" s="45" t="s">
        <v>222</v>
      </c>
      <c r="B63" s="48"/>
      <c r="C63" s="47"/>
      <c r="D63" s="47"/>
      <c r="E63" s="46"/>
      <c r="F63" s="46"/>
      <c r="G63" s="46"/>
    </row>
    <row r="64" spans="1:10" s="49" customFormat="1" ht="11.25" customHeight="1">
      <c r="A64" s="45" t="s">
        <v>201</v>
      </c>
      <c r="B64" s="48"/>
      <c r="C64" s="46"/>
      <c r="D64" s="46"/>
      <c r="E64" s="46"/>
      <c r="F64" s="46"/>
      <c r="G64" s="46"/>
      <c r="H64" s="46"/>
      <c r="I64" s="46"/>
      <c r="J64" s="46"/>
    </row>
    <row r="65" spans="1:10" s="49" customFormat="1" ht="11.25" customHeight="1">
      <c r="A65" s="45" t="s">
        <v>202</v>
      </c>
      <c r="B65" s="46"/>
      <c r="C65" s="46"/>
      <c r="D65" s="46"/>
      <c r="E65" s="46"/>
      <c r="F65" s="46"/>
      <c r="G65" s="46"/>
      <c r="H65" s="46"/>
      <c r="I65" s="46"/>
      <c r="J65" s="46"/>
    </row>
    <row r="66" spans="1:10" s="49" customFormat="1" ht="11.25" customHeight="1">
      <c r="A66" s="45" t="s">
        <v>203</v>
      </c>
      <c r="B66" s="46"/>
      <c r="C66" s="46"/>
      <c r="D66" s="46"/>
      <c r="E66" s="46"/>
      <c r="F66" s="46"/>
      <c r="G66" s="46"/>
      <c r="H66" s="46"/>
      <c r="I66" s="46"/>
      <c r="J66" s="46"/>
    </row>
    <row r="67" spans="1:12" s="171" customFormat="1" ht="12.75">
      <c r="A67" s="261"/>
      <c r="B67" s="261"/>
      <c r="C67" s="261"/>
      <c r="D67" s="261"/>
      <c r="E67" s="261"/>
      <c r="F67" s="261"/>
      <c r="G67" s="261"/>
      <c r="H67" s="262"/>
      <c r="I67" s="263"/>
      <c r="J67" s="263"/>
      <c r="K67" s="263"/>
      <c r="L67" s="162"/>
    </row>
    <row r="68" spans="1:12" s="171" customFormat="1" ht="12.75">
      <c r="A68" s="306" t="s">
        <v>237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</row>
    <row r="69" spans="1:12" s="171" customFormat="1" ht="12.75">
      <c r="A69" s="306" t="s">
        <v>247</v>
      </c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</row>
    <row r="72" spans="1:13" s="296" customFormat="1" ht="75" customHeight="1">
      <c r="A72" s="303" t="s">
        <v>293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295"/>
    </row>
  </sheetData>
  <sheetProtection password="EF50" sheet="1"/>
  <mergeCells count="11">
    <mergeCell ref="H54:I54"/>
    <mergeCell ref="A72:L72"/>
    <mergeCell ref="A68:L68"/>
    <mergeCell ref="A69:L69"/>
    <mergeCell ref="D11:E11"/>
    <mergeCell ref="D21:E21"/>
    <mergeCell ref="B55:C55"/>
    <mergeCell ref="H50:I50"/>
    <mergeCell ref="H51:I51"/>
    <mergeCell ref="H52:I52"/>
    <mergeCell ref="H53:I53"/>
  </mergeCells>
  <printOptions horizontalCentered="1"/>
  <pageMargins left="0.3937007874015748" right="0.4" top="0.3937007874015748" bottom="0.3937007874015748" header="0.3937007874015748" footer="0.3937007874015748"/>
  <pageSetup horizontalDpi="300" verticalDpi="300" orientation="portrait" paperSize="9" scale="8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7"/>
  <sheetViews>
    <sheetView zoomScalePageLayoutView="0" workbookViewId="0" topLeftCell="A460">
      <selection activeCell="J450" sqref="J450"/>
    </sheetView>
  </sheetViews>
  <sheetFormatPr defaultColWidth="9.140625" defaultRowHeight="12.75"/>
  <cols>
    <col min="1" max="1" width="18.28125" style="111" bestFit="1" customWidth="1"/>
    <col min="2" max="2" width="15.28125" style="111" bestFit="1" customWidth="1"/>
    <col min="3" max="3" width="4.140625" style="111" bestFit="1" customWidth="1"/>
    <col min="4" max="4" width="22.140625" style="111" bestFit="1" customWidth="1"/>
    <col min="5" max="5" width="9.00390625" style="111" bestFit="1" customWidth="1"/>
    <col min="6" max="6" width="14.140625" style="111" bestFit="1" customWidth="1"/>
    <col min="7" max="7" width="14.140625" style="245" bestFit="1" customWidth="1"/>
    <col min="8" max="8" width="14.140625" style="111" bestFit="1" customWidth="1"/>
    <col min="9" max="9" width="18.28125" style="111" bestFit="1" customWidth="1"/>
    <col min="10" max="10" width="6.00390625" style="111" bestFit="1" customWidth="1"/>
    <col min="11" max="13" width="9.140625" style="111" customWidth="1"/>
    <col min="14" max="14" width="14.7109375" style="111" bestFit="1" customWidth="1"/>
    <col min="15" max="16384" width="9.140625" style="111" customWidth="1"/>
  </cols>
  <sheetData>
    <row r="1" spans="1:10" s="114" customFormat="1" ht="14.25" customHeight="1">
      <c r="A1" s="113" t="s">
        <v>170</v>
      </c>
      <c r="B1" s="109" t="s">
        <v>171</v>
      </c>
      <c r="C1" s="109" t="s">
        <v>172</v>
      </c>
      <c r="D1" s="109" t="s">
        <v>173</v>
      </c>
      <c r="E1" s="109" t="s">
        <v>174</v>
      </c>
      <c r="F1" s="109" t="s">
        <v>175</v>
      </c>
      <c r="G1" s="243" t="s">
        <v>176</v>
      </c>
      <c r="H1" s="109" t="s">
        <v>177</v>
      </c>
      <c r="I1" s="109" t="s">
        <v>178</v>
      </c>
      <c r="J1" s="109" t="s">
        <v>179</v>
      </c>
    </row>
    <row r="2" spans="1:10" ht="12">
      <c r="A2" s="111" t="str">
        <f>SUBSTITUTE('PVC 90 i 110'!B11,"_",'PVC 90 i 110'!$D$9,1)</f>
        <v>RE090-A-RY200-G</v>
      </c>
      <c r="B2" s="110">
        <f>'PVC 90 i 110'!$H$3</f>
        <v>0</v>
      </c>
      <c r="C2" s="110">
        <f>'PVC 90 i 110'!$H$6</f>
        <v>0</v>
      </c>
      <c r="D2" s="110">
        <f>'PVC 90 i 110'!$H$4</f>
        <v>0</v>
      </c>
      <c r="E2" s="110" t="str">
        <f>'PVC 90 i 110'!$H$5</f>
        <v>SHO</v>
      </c>
      <c r="F2" s="110">
        <f>'PVC 90 i 110'!$B$2</f>
        <v>0</v>
      </c>
      <c r="G2" s="244" t="str">
        <f>'PVC 90 i 110'!$B$7</f>
        <v>2019-04-1</v>
      </c>
      <c r="H2" s="110">
        <f>'PVC 90 i 110'!$H$3</f>
        <v>0</v>
      </c>
      <c r="I2" s="110" t="str">
        <f aca="true" t="shared" si="0" ref="I2:I22">SUBSTITUTE(SUBSTITUTE(SUBSTITUTE(SUBSTITUTE(SUBSTITUTE(A2,"RS135","RS130",1),"SS090","SS087",1),"RO135","RO130",1),"OP090","OP087",1),"RS120","RS110",1)</f>
        <v>RE090-A-RY200-G</v>
      </c>
      <c r="J2" s="110">
        <f>'PVC 90 i 110'!D11</f>
        <v>0</v>
      </c>
    </row>
    <row r="3" spans="1:10" ht="12">
      <c r="A3" s="111" t="str">
        <f>SUBSTITUTE('PVC 90 i 110'!B12,"_",'PVC 90 i 110'!$D$9,1)</f>
        <v>RE090-A-HP----G</v>
      </c>
      <c r="B3" s="110">
        <f>'PVC 90 i 110'!$H$3</f>
        <v>0</v>
      </c>
      <c r="C3" s="110">
        <f>'PVC 90 i 110'!$H$6</f>
        <v>0</v>
      </c>
      <c r="D3" s="110">
        <f>'PVC 90 i 110'!$H$4</f>
        <v>0</v>
      </c>
      <c r="E3" s="110" t="str">
        <f>'PVC 90 i 110'!$H$5</f>
        <v>SHO</v>
      </c>
      <c r="F3" s="110">
        <f>'PVC 90 i 110'!$B$2</f>
        <v>0</v>
      </c>
      <c r="G3" s="244" t="str">
        <f>'PVC 90 i 110'!$B$7</f>
        <v>2019-04-1</v>
      </c>
      <c r="H3" s="110">
        <f>'PVC 90 i 110'!$H$3</f>
        <v>0</v>
      </c>
      <c r="I3" s="110" t="str">
        <f t="shared" si="0"/>
        <v>RE090-A-HP----G</v>
      </c>
      <c r="J3" s="110">
        <f>'PVC 90 i 110'!D12</f>
        <v>0</v>
      </c>
    </row>
    <row r="4" spans="1:10" ht="12">
      <c r="A4" s="111" t="str">
        <f>SUBSTITUTE('PVC 90 i 110'!B13,"_",'PVC 90 i 110'!$D$9,1)</f>
        <v>RE090-A-HM----D</v>
      </c>
      <c r="B4" s="110">
        <f>'PVC 90 i 110'!$H$3</f>
        <v>0</v>
      </c>
      <c r="C4" s="110">
        <f>'PVC 90 i 110'!$H$6</f>
        <v>0</v>
      </c>
      <c r="D4" s="110">
        <f>'PVC 90 i 110'!$H$4</f>
        <v>0</v>
      </c>
      <c r="E4" s="110" t="str">
        <f>'PVC 90 i 110'!$H$5</f>
        <v>SHO</v>
      </c>
      <c r="F4" s="110">
        <f>'PVC 90 i 110'!$B$2</f>
        <v>0</v>
      </c>
      <c r="G4" s="244" t="str">
        <f>'PVC 90 i 110'!$B$7</f>
        <v>2019-04-1</v>
      </c>
      <c r="H4" s="110">
        <f>'PVC 90 i 110'!$H$3</f>
        <v>0</v>
      </c>
      <c r="I4" s="110" t="str">
        <f t="shared" si="0"/>
        <v>RE090-A-HM----D</v>
      </c>
      <c r="J4" s="110">
        <f>'PVC 90 i 110'!D13</f>
        <v>0</v>
      </c>
    </row>
    <row r="5" spans="1:10" ht="12">
      <c r="A5" s="111" t="str">
        <f>SUBSTITUTE('PVC 90 i 110'!B14,"_",'PVC 90 i 110'!$D$9,1)</f>
        <v>RE090-A-LA----G</v>
      </c>
      <c r="B5" s="110">
        <f>'PVC 90 i 110'!$H$3</f>
        <v>0</v>
      </c>
      <c r="C5" s="110">
        <f>'PVC 90 i 110'!$H$6</f>
        <v>0</v>
      </c>
      <c r="D5" s="110">
        <f>'PVC 90 i 110'!$H$4</f>
        <v>0</v>
      </c>
      <c r="E5" s="110" t="str">
        <f>'PVC 90 i 110'!$H$5</f>
        <v>SHO</v>
      </c>
      <c r="F5" s="110">
        <f>'PVC 90 i 110'!$B$2</f>
        <v>0</v>
      </c>
      <c r="G5" s="244" t="str">
        <f>'PVC 90 i 110'!$B$7</f>
        <v>2019-04-1</v>
      </c>
      <c r="H5" s="110">
        <f>'PVC 90 i 110'!$H$3</f>
        <v>0</v>
      </c>
      <c r="I5" s="110" t="str">
        <f t="shared" si="0"/>
        <v>RE090-A-LA----G</v>
      </c>
      <c r="J5" s="110">
        <f>'PVC 90 i 110'!D14</f>
        <v>0</v>
      </c>
    </row>
    <row r="6" spans="1:10" ht="12">
      <c r="A6" s="111" t="str">
        <f>SUBSTITUTE('PVC 90 i 110'!B15,"_",'PVC 90 i 110'!$D$9,1)</f>
        <v>RE090-A-LW090-A</v>
      </c>
      <c r="B6" s="110">
        <f>'PVC 90 i 110'!$H$3</f>
        <v>0</v>
      </c>
      <c r="C6" s="110">
        <f>'PVC 90 i 110'!$H$6</f>
        <v>0</v>
      </c>
      <c r="D6" s="110">
        <f>'PVC 90 i 110'!$H$4</f>
        <v>0</v>
      </c>
      <c r="E6" s="110" t="str">
        <f>'PVC 90 i 110'!$H$5</f>
        <v>SHO</v>
      </c>
      <c r="F6" s="110">
        <f>'PVC 90 i 110'!$B$2</f>
        <v>0</v>
      </c>
      <c r="G6" s="244" t="str">
        <f>'PVC 90 i 110'!$B$7</f>
        <v>2019-04-1</v>
      </c>
      <c r="H6" s="110">
        <f>'PVC 90 i 110'!$H$3</f>
        <v>0</v>
      </c>
      <c r="I6" s="110" t="str">
        <f t="shared" si="0"/>
        <v>RE090-A-LW090-A</v>
      </c>
      <c r="J6" s="110">
        <f>'PVC 90 i 110'!D15</f>
        <v>0</v>
      </c>
    </row>
    <row r="7" spans="1:10" ht="12">
      <c r="A7" s="111" t="str">
        <f>SUBSTITUTE('PVC 90 i 110'!B16,"_",'PVC 90 i 110'!$D$9,1)</f>
        <v>RE090-A-LZ090-G</v>
      </c>
      <c r="B7" s="115">
        <f>'PVC 90 i 110'!$H$3</f>
        <v>0</v>
      </c>
      <c r="C7" s="110">
        <f>'PVC 90 i 110'!$H$6</f>
        <v>0</v>
      </c>
      <c r="D7" s="110">
        <f>'PVC 90 i 110'!$H$4</f>
        <v>0</v>
      </c>
      <c r="E7" s="110" t="str">
        <f>'PVC 90 i 110'!$H$5</f>
        <v>SHO</v>
      </c>
      <c r="F7" s="110">
        <f>'PVC 90 i 110'!$B$2</f>
        <v>0</v>
      </c>
      <c r="G7" s="244" t="str">
        <f>'PVC 90 i 110'!$B$7</f>
        <v>2019-04-1</v>
      </c>
      <c r="H7" s="110">
        <f>'PVC 90 i 110'!$H$3</f>
        <v>0</v>
      </c>
      <c r="I7" s="110" t="str">
        <f t="shared" si="0"/>
        <v>RE090-A-LZ090-G</v>
      </c>
      <c r="J7" s="110">
        <f>'PVC 90 i 110'!D16</f>
        <v>0</v>
      </c>
    </row>
    <row r="8" spans="1:10" ht="12">
      <c r="A8" s="111" t="str">
        <f>SUBSTITUTE('PVC 90 i 110'!B17,"_",'PVC 90 i 110'!$D$9,1)</f>
        <v>RE090-A-LW135-X</v>
      </c>
      <c r="B8" s="110">
        <f>'PVC 90 i 110'!$H$3</f>
        <v>0</v>
      </c>
      <c r="C8" s="110">
        <f>'PVC 90 i 110'!$H$6</f>
        <v>0</v>
      </c>
      <c r="D8" s="110">
        <f>'PVC 90 i 110'!$H$4</f>
        <v>0</v>
      </c>
      <c r="E8" s="110" t="str">
        <f>'PVC 90 i 110'!$H$5</f>
        <v>SHO</v>
      </c>
      <c r="F8" s="110">
        <f>'PVC 90 i 110'!$B$2</f>
        <v>0</v>
      </c>
      <c r="G8" s="244" t="str">
        <f>'PVC 90 i 110'!$B$7</f>
        <v>2019-04-1</v>
      </c>
      <c r="H8" s="110">
        <f>'PVC 90 i 110'!$H$3</f>
        <v>0</v>
      </c>
      <c r="I8" s="110" t="str">
        <f t="shared" si="0"/>
        <v>RE090-A-LW135-X</v>
      </c>
      <c r="J8" s="110">
        <f>'PVC 90 i 110'!D17</f>
        <v>0</v>
      </c>
    </row>
    <row r="9" spans="1:10" ht="12">
      <c r="A9" s="111" t="str">
        <f>SUBSTITUTE('PVC 90 i 110'!B18,"_",'PVC 90 i 110'!$D$9,1)</f>
        <v>RE090-A-LZ135-X</v>
      </c>
      <c r="B9" s="110">
        <f>'PVC 90 i 110'!$H$3</f>
        <v>0</v>
      </c>
      <c r="C9" s="110">
        <f>'PVC 90 i 110'!$H$6</f>
        <v>0</v>
      </c>
      <c r="D9" s="110">
        <f>'PVC 90 i 110'!$H$4</f>
        <v>0</v>
      </c>
      <c r="E9" s="110" t="str">
        <f>'PVC 90 i 110'!$H$5</f>
        <v>SHO</v>
      </c>
      <c r="F9" s="110">
        <f>'PVC 90 i 110'!$B$2</f>
        <v>0</v>
      </c>
      <c r="G9" s="244" t="str">
        <f>'PVC 90 i 110'!$B$7</f>
        <v>2019-04-1</v>
      </c>
      <c r="H9" s="110">
        <f>'PVC 90 i 110'!$H$3</f>
        <v>0</v>
      </c>
      <c r="I9" s="110" t="str">
        <f t="shared" si="0"/>
        <v>RE090-A-LZ135-X</v>
      </c>
      <c r="J9" s="110">
        <f>'PVC 90 i 110'!D18</f>
        <v>0</v>
      </c>
    </row>
    <row r="10" spans="1:10" ht="12">
      <c r="A10" s="111" t="str">
        <f>SUBSTITUTE('PVC 90 i 110'!B19,"_",'PVC 90 i 110'!$D$9,1)</f>
        <v>RE090-A-LW___-X</v>
      </c>
      <c r="B10" s="110">
        <f>'PVC 90 i 110'!$H$3</f>
        <v>0</v>
      </c>
      <c r="C10" s="110">
        <f>'PVC 90 i 110'!$H$6</f>
        <v>0</v>
      </c>
      <c r="D10" s="110">
        <f>'PVC 90 i 110'!$H$4</f>
        <v>0</v>
      </c>
      <c r="E10" s="110" t="str">
        <f>'PVC 90 i 110'!$H$5</f>
        <v>SHO</v>
      </c>
      <c r="F10" s="110">
        <f>'PVC 90 i 110'!$B$2</f>
        <v>0</v>
      </c>
      <c r="G10" s="244" t="str">
        <f>'PVC 90 i 110'!$B$7</f>
        <v>2019-04-1</v>
      </c>
      <c r="H10" s="110">
        <f>'PVC 90 i 110'!$H$3</f>
        <v>0</v>
      </c>
      <c r="I10" s="110" t="str">
        <f t="shared" si="0"/>
        <v>RE090-A-LW___-X</v>
      </c>
      <c r="J10" s="110">
        <f>'PVC 90 i 110'!D19</f>
        <v>0</v>
      </c>
    </row>
    <row r="11" spans="1:10" ht="12">
      <c r="A11" s="111" t="str">
        <f>SUBSTITUTE('PVC 90 i 110'!B20,"_",'PVC 90 i 110'!$D$9,1)</f>
        <v>RE090-A-LZ___-X</v>
      </c>
      <c r="B11" s="110">
        <f>'PVC 90 i 110'!$H$3</f>
        <v>0</v>
      </c>
      <c r="C11" s="110">
        <f>'PVC 90 i 110'!$H$6</f>
        <v>0</v>
      </c>
      <c r="D11" s="110">
        <f>'PVC 90 i 110'!$H$4</f>
        <v>0</v>
      </c>
      <c r="E11" s="110" t="str">
        <f>'PVC 90 i 110'!$H$5</f>
        <v>SHO</v>
      </c>
      <c r="F11" s="110">
        <f>'PVC 90 i 110'!$B$2</f>
        <v>0</v>
      </c>
      <c r="G11" s="244" t="str">
        <f>'PVC 90 i 110'!$B$7</f>
        <v>2019-04-1</v>
      </c>
      <c r="H11" s="110">
        <f>'PVC 90 i 110'!$H$3</f>
        <v>0</v>
      </c>
      <c r="I11" s="110" t="str">
        <f t="shared" si="0"/>
        <v>RE090-A-LZ___-X</v>
      </c>
      <c r="J11" s="110">
        <f>'PVC 90 i 110'!D20</f>
        <v>0</v>
      </c>
    </row>
    <row r="12" spans="1:10" ht="12">
      <c r="A12" s="111" t="str">
        <f>SUBSTITUTE('PVC 90 i 110'!B21,"_",'PVC 90 i 110'!$D$9,1)</f>
        <v>RE090-A-LE___-X</v>
      </c>
      <c r="B12" s="110">
        <f>'PVC 90 i 110'!$H$3</f>
        <v>0</v>
      </c>
      <c r="C12" s="110">
        <f>'PVC 90 i 110'!$H$6</f>
        <v>0</v>
      </c>
      <c r="D12" s="110">
        <f>'PVC 90 i 110'!$H$4</f>
        <v>0</v>
      </c>
      <c r="E12" s="110" t="str">
        <f>'PVC 90 i 110'!$H$5</f>
        <v>SHO</v>
      </c>
      <c r="F12" s="110">
        <f>'PVC 90 i 110'!$B$2</f>
        <v>0</v>
      </c>
      <c r="G12" s="244" t="str">
        <f>'PVC 90 i 110'!$B$7</f>
        <v>2019-04-1</v>
      </c>
      <c r="H12" s="110">
        <f>'PVC 90 i 110'!$H$3</f>
        <v>0</v>
      </c>
      <c r="I12" s="110" t="str">
        <f t="shared" si="0"/>
        <v>RE090-A-LE___-X</v>
      </c>
      <c r="J12" s="110">
        <f>'PVC 90 i 110'!D21</f>
        <v>0</v>
      </c>
    </row>
    <row r="13" spans="1:10" ht="12">
      <c r="A13" s="111" t="str">
        <f>SUBSTITUTE('PVC 90 i 110'!B22,"_",'PVC 90 i 110'!$D$9,1)</f>
        <v>RE090-A-LV___-X</v>
      </c>
      <c r="B13" s="110">
        <f>'PVC 90 i 110'!$H$3</f>
        <v>0</v>
      </c>
      <c r="C13" s="110">
        <f>'PVC 90 i 110'!$H$6</f>
        <v>0</v>
      </c>
      <c r="D13" s="110">
        <f>'PVC 90 i 110'!$H$4</f>
        <v>0</v>
      </c>
      <c r="E13" s="110" t="str">
        <f>'PVC 90 i 110'!$H$5</f>
        <v>SHO</v>
      </c>
      <c r="F13" s="110">
        <f>'PVC 90 i 110'!$B$2</f>
        <v>0</v>
      </c>
      <c r="G13" s="244" t="str">
        <f>'PVC 90 i 110'!$B$7</f>
        <v>2019-04-1</v>
      </c>
      <c r="H13" s="110">
        <f>'PVC 90 i 110'!$H$3</f>
        <v>0</v>
      </c>
      <c r="I13" s="110" t="str">
        <f t="shared" si="0"/>
        <v>RE090-A-LV___-X</v>
      </c>
      <c r="J13" s="110">
        <f>'PVC 90 i 110'!D22</f>
        <v>0</v>
      </c>
    </row>
    <row r="14" spans="1:10" ht="12">
      <c r="A14" s="111" t="str">
        <f>SUBSTITUTE('PVC 90 i 110'!B23,"_",'PVC 90 i 110'!$D$9,1)</f>
        <v>RE090-A-OP050-G</v>
      </c>
      <c r="B14" s="110">
        <f>'PVC 90 i 110'!$H$3</f>
        <v>0</v>
      </c>
      <c r="C14" s="110">
        <f>'PVC 90 i 110'!$H$6</f>
        <v>0</v>
      </c>
      <c r="D14" s="110">
        <f>'PVC 90 i 110'!$H$4</f>
        <v>0</v>
      </c>
      <c r="E14" s="110" t="str">
        <f>'PVC 90 i 110'!$H$5</f>
        <v>SHO</v>
      </c>
      <c r="F14" s="110">
        <f>'PVC 90 i 110'!$B$2</f>
        <v>0</v>
      </c>
      <c r="G14" s="244" t="str">
        <f>'PVC 90 i 110'!$B$7</f>
        <v>2019-04-1</v>
      </c>
      <c r="H14" s="110">
        <f>'PVC 90 i 110'!$H$3</f>
        <v>0</v>
      </c>
      <c r="I14" s="110" t="str">
        <f t="shared" si="0"/>
        <v>RE090-A-OP050-G</v>
      </c>
      <c r="J14" s="110">
        <f>'PVC 90 i 110'!D23</f>
        <v>0</v>
      </c>
    </row>
    <row r="15" spans="1:10" ht="12">
      <c r="A15" s="111" t="str">
        <f>SUBSTITUTE('PVC 90 i 110'!B24,"_",'PVC 90 i 110'!$D$9,1)</f>
        <v>RE090-A-ZL----G</v>
      </c>
      <c r="B15" s="110">
        <f>'PVC 90 i 110'!$H$3</f>
        <v>0</v>
      </c>
      <c r="C15" s="110">
        <f>'PVC 90 i 110'!$H$6</f>
        <v>0</v>
      </c>
      <c r="D15" s="110">
        <f>'PVC 90 i 110'!$H$4</f>
        <v>0</v>
      </c>
      <c r="E15" s="110" t="str">
        <f>'PVC 90 i 110'!$H$5</f>
        <v>SHO</v>
      </c>
      <c r="F15" s="110">
        <f>'PVC 90 i 110'!$B$2</f>
        <v>0</v>
      </c>
      <c r="G15" s="244" t="str">
        <f>'PVC 90 i 110'!$B$7</f>
        <v>2019-04-1</v>
      </c>
      <c r="H15" s="110">
        <f>'PVC 90 i 110'!$H$3</f>
        <v>0</v>
      </c>
      <c r="I15" s="110" t="str">
        <f t="shared" si="0"/>
        <v>RE090-A-ZL----G</v>
      </c>
      <c r="J15" s="110">
        <f>'PVC 90 i 110'!D24</f>
        <v>0</v>
      </c>
    </row>
    <row r="16" spans="1:10" ht="12">
      <c r="A16" s="111" t="str">
        <f>SUBSTITUTE('PVC 90 i 110'!B25,"_",'PVC 90 i 110'!$D$9,1)</f>
        <v>RE090-A-ZP----G</v>
      </c>
      <c r="B16" s="110">
        <f>'PVC 90 i 110'!$H$3</f>
        <v>0</v>
      </c>
      <c r="C16" s="110">
        <f>'PVC 90 i 110'!$H$6</f>
        <v>0</v>
      </c>
      <c r="D16" s="110">
        <f>'PVC 90 i 110'!$H$4</f>
        <v>0</v>
      </c>
      <c r="E16" s="110" t="str">
        <f>'PVC 90 i 110'!$H$5</f>
        <v>SHO</v>
      </c>
      <c r="F16" s="110">
        <f>'PVC 90 i 110'!$B$2</f>
        <v>0</v>
      </c>
      <c r="G16" s="244" t="str">
        <f>'PVC 90 i 110'!$B$7</f>
        <v>2019-04-1</v>
      </c>
      <c r="H16" s="110">
        <f>'PVC 90 i 110'!$H$3</f>
        <v>0</v>
      </c>
      <c r="I16" s="110" t="str">
        <f t="shared" si="0"/>
        <v>RE090-A-ZP----G</v>
      </c>
      <c r="J16" s="110">
        <f>'PVC 90 i 110'!D25</f>
        <v>0</v>
      </c>
    </row>
    <row r="17" spans="1:10" ht="12">
      <c r="A17" s="111" t="str">
        <f>SUBSTITUTE('PVC 90 i 110'!B27,"_",'PVC 90 i 110'!$D$9,1)</f>
        <v>SP050-A-RU200-G</v>
      </c>
      <c r="B17" s="110">
        <f>'PVC 90 i 110'!$H$3</f>
        <v>0</v>
      </c>
      <c r="C17" s="110">
        <f>'PVC 90 i 110'!$H$6</f>
        <v>0</v>
      </c>
      <c r="D17" s="110">
        <f>'PVC 90 i 110'!$H$4</f>
        <v>0</v>
      </c>
      <c r="E17" s="110" t="str">
        <f>'PVC 90 i 110'!$H$5</f>
        <v>SHO</v>
      </c>
      <c r="F17" s="110">
        <f>'PVC 90 i 110'!$B$2</f>
        <v>0</v>
      </c>
      <c r="G17" s="244" t="str">
        <f>'PVC 90 i 110'!$B$7</f>
        <v>2019-04-1</v>
      </c>
      <c r="H17" s="110">
        <f>'PVC 90 i 110'!$H$3</f>
        <v>0</v>
      </c>
      <c r="I17" s="110" t="str">
        <f t="shared" si="0"/>
        <v>SP050-A-RU200-G</v>
      </c>
      <c r="J17" s="110">
        <f>'PVC 90 i 110'!D27</f>
        <v>0</v>
      </c>
    </row>
    <row r="18" spans="1:10" ht="12">
      <c r="A18" s="111" t="str">
        <f>SUBSTITUTE('PVC 90 i 110'!B28,"_",'PVC 90 i 110'!$D$9,1)</f>
        <v>SP050-A-MU----G</v>
      </c>
      <c r="B18" s="110">
        <f>'PVC 90 i 110'!$H$3</f>
        <v>0</v>
      </c>
      <c r="C18" s="110">
        <f>'PVC 90 i 110'!$H$6</f>
        <v>0</v>
      </c>
      <c r="D18" s="110">
        <f>'PVC 90 i 110'!$H$4</f>
        <v>0</v>
      </c>
      <c r="E18" s="110" t="str">
        <f>'PVC 90 i 110'!$H$5</f>
        <v>SHO</v>
      </c>
      <c r="F18" s="110">
        <f>'PVC 90 i 110'!$B$2</f>
        <v>0</v>
      </c>
      <c r="G18" s="244" t="str">
        <f>'PVC 90 i 110'!$B$7</f>
        <v>2019-04-1</v>
      </c>
      <c r="H18" s="110">
        <f>'PVC 90 i 110'!$H$3</f>
        <v>0</v>
      </c>
      <c r="I18" s="110" t="str">
        <f t="shared" si="0"/>
        <v>SP050-A-MU----G</v>
      </c>
      <c r="J18" s="110">
        <f>'PVC 90 i 110'!D28</f>
        <v>0</v>
      </c>
    </row>
    <row r="19" spans="1:10" ht="12">
      <c r="A19" s="111" t="str">
        <f>SUBSTITUTE('PVC 90 i 110'!B29,"_",'PVC 90 i 110'!$D$9,1)</f>
        <v>SP050-A-KO067-G</v>
      </c>
      <c r="B19" s="110">
        <f>'PVC 90 i 110'!$H$3</f>
        <v>0</v>
      </c>
      <c r="C19" s="110">
        <f>'PVC 90 i 110'!$H$6</f>
        <v>0</v>
      </c>
      <c r="D19" s="110">
        <f>'PVC 90 i 110'!$H$4</f>
        <v>0</v>
      </c>
      <c r="E19" s="110" t="str">
        <f>'PVC 90 i 110'!$H$5</f>
        <v>SHO</v>
      </c>
      <c r="F19" s="110">
        <f>'PVC 90 i 110'!$B$2</f>
        <v>0</v>
      </c>
      <c r="G19" s="244" t="str">
        <f>'PVC 90 i 110'!$B$7</f>
        <v>2019-04-1</v>
      </c>
      <c r="H19" s="110">
        <f>'PVC 90 i 110'!$H$3</f>
        <v>0</v>
      </c>
      <c r="I19" s="110" t="str">
        <f t="shared" si="0"/>
        <v>SP050-A-KO067-G</v>
      </c>
      <c r="J19" s="110">
        <f>'PVC 90 i 110'!D29</f>
        <v>0</v>
      </c>
    </row>
    <row r="20" spans="1:10" ht="12">
      <c r="A20" s="111" t="str">
        <f>SUBSTITUTE('PVC 90 i 110'!B30,"_",'PVC 90 i 110'!$D$9,1)</f>
        <v>SP050-A-OB----C</v>
      </c>
      <c r="B20" s="110">
        <f>'PVC 90 i 110'!$H$3</f>
        <v>0</v>
      </c>
      <c r="C20" s="110">
        <f>'PVC 90 i 110'!$H$6</f>
        <v>0</v>
      </c>
      <c r="D20" s="110">
        <f>'PVC 90 i 110'!$H$4</f>
        <v>0</v>
      </c>
      <c r="E20" s="110" t="str">
        <f>'PVC 90 i 110'!$H$5</f>
        <v>SHO</v>
      </c>
      <c r="F20" s="110">
        <f>'PVC 90 i 110'!$B$2</f>
        <v>0</v>
      </c>
      <c r="G20" s="244" t="str">
        <f>'PVC 90 i 110'!$B$7</f>
        <v>2019-04-1</v>
      </c>
      <c r="H20" s="110">
        <f>'PVC 90 i 110'!$H$3</f>
        <v>0</v>
      </c>
      <c r="I20" s="110" t="str">
        <f t="shared" si="0"/>
        <v>SP050-A-OB----C</v>
      </c>
      <c r="J20" s="110">
        <f>'PVC 90 i 110'!D30</f>
        <v>0</v>
      </c>
    </row>
    <row r="21" spans="1:10" ht="12">
      <c r="A21" s="111" t="str">
        <f>SUBSTITUTE('PVC 90 i 110'!B31,"_",'PVC 90 i 110'!$D$9,1)</f>
        <v>SP050-A-OM----D</v>
      </c>
      <c r="B21" s="110">
        <f>'PVC 90 i 110'!$H$3</f>
        <v>0</v>
      </c>
      <c r="C21" s="110">
        <f>'PVC 90 i 110'!$H$6</f>
        <v>0</v>
      </c>
      <c r="D21" s="110">
        <f>'PVC 90 i 110'!$H$4</f>
        <v>0</v>
      </c>
      <c r="E21" s="110" t="str">
        <f>'PVC 90 i 110'!$H$5</f>
        <v>SHO</v>
      </c>
      <c r="F21" s="110">
        <f>'PVC 90 i 110'!$B$2</f>
        <v>0</v>
      </c>
      <c r="G21" s="244" t="str">
        <f>'PVC 90 i 110'!$B$7</f>
        <v>2019-04-1</v>
      </c>
      <c r="H21" s="110">
        <f>'PVC 90 i 110'!$H$3</f>
        <v>0</v>
      </c>
      <c r="I21" s="110" t="str">
        <f t="shared" si="0"/>
        <v>SP050-A-OM----D</v>
      </c>
      <c r="J21" s="110">
        <f>'PVC 90 i 110'!D31</f>
        <v>0</v>
      </c>
    </row>
    <row r="22" spans="1:10" ht="12">
      <c r="A22" s="111" t="str">
        <f>SUBSTITUTE('PVC 90 i 110'!B11,"_",'PVC 90 i 110'!$E$9,1)</f>
        <v>RE090-B-RY200-G</v>
      </c>
      <c r="B22" s="110">
        <f>'PVC 90 i 110'!$H$3</f>
        <v>0</v>
      </c>
      <c r="C22" s="110">
        <f>'PVC 90 i 110'!$H$6</f>
        <v>0</v>
      </c>
      <c r="D22" s="110">
        <f>'PVC 90 i 110'!$H$4</f>
        <v>0</v>
      </c>
      <c r="E22" s="110" t="str">
        <f>'PVC 90 i 110'!$H$5</f>
        <v>SHO</v>
      </c>
      <c r="F22" s="110">
        <f>'PVC 90 i 110'!$B$2</f>
        <v>0</v>
      </c>
      <c r="G22" s="244" t="str">
        <f>'PVC 90 i 110'!$B$7</f>
        <v>2019-04-1</v>
      </c>
      <c r="H22" s="110">
        <f>'PVC 90 i 110'!$H$3</f>
        <v>0</v>
      </c>
      <c r="I22" s="110" t="str">
        <f t="shared" si="0"/>
        <v>RE090-B-RY200-G</v>
      </c>
      <c r="J22" s="242">
        <f>'PVC 90 i 110'!E11</f>
        <v>0</v>
      </c>
    </row>
    <row r="23" spans="1:10" ht="12">
      <c r="A23" s="111" t="str">
        <f>SUBSTITUTE('PVC 90 i 110'!B12,"_",'PVC 90 i 110'!$E$9,1)</f>
        <v>RE090-B-HP----G</v>
      </c>
      <c r="B23" s="110">
        <f>'PVC 90 i 110'!$H$3</f>
        <v>0</v>
      </c>
      <c r="C23" s="110">
        <f>'PVC 90 i 110'!$H$6</f>
        <v>0</v>
      </c>
      <c r="D23" s="110">
        <f>'PVC 90 i 110'!$H$4</f>
        <v>0</v>
      </c>
      <c r="E23" s="110" t="str">
        <f>'PVC 90 i 110'!$H$5</f>
        <v>SHO</v>
      </c>
      <c r="F23" s="110">
        <f>'PVC 90 i 110'!$B$2</f>
        <v>0</v>
      </c>
      <c r="G23" s="244" t="str">
        <f>'PVC 90 i 110'!$B$7</f>
        <v>2019-04-1</v>
      </c>
      <c r="H23" s="110">
        <f>'PVC 90 i 110'!$H$3</f>
        <v>0</v>
      </c>
      <c r="I23" s="110" t="str">
        <f aca="true" t="shared" si="1" ref="I23:I38">SUBSTITUTE(SUBSTITUTE(SUBSTITUTE(SUBSTITUTE(SUBSTITUTE(A23,"RS135","RS130",1),"SS090","SS087",1),"RO135","RO130",1),"OP090","OP087",1),"RS120","RS110",1)</f>
        <v>RE090-B-HP----G</v>
      </c>
      <c r="J23" s="242">
        <f>'PVC 90 i 110'!E12</f>
        <v>0</v>
      </c>
    </row>
    <row r="24" spans="1:10" ht="12">
      <c r="A24" s="111" t="str">
        <f>SUBSTITUTE('PVC 90 i 110'!B13,"_",'PVC 90 i 110'!$E$9,1)</f>
        <v>RE090-B-HM----D</v>
      </c>
      <c r="B24" s="110">
        <f>'PVC 90 i 110'!$H$3</f>
        <v>0</v>
      </c>
      <c r="C24" s="110">
        <f>'PVC 90 i 110'!$H$6</f>
        <v>0</v>
      </c>
      <c r="D24" s="110">
        <f>'PVC 90 i 110'!$H$4</f>
        <v>0</v>
      </c>
      <c r="E24" s="110" t="str">
        <f>'PVC 90 i 110'!$H$5</f>
        <v>SHO</v>
      </c>
      <c r="F24" s="110">
        <f>'PVC 90 i 110'!$B$2</f>
        <v>0</v>
      </c>
      <c r="G24" s="244" t="str">
        <f>'PVC 90 i 110'!$B$7</f>
        <v>2019-04-1</v>
      </c>
      <c r="H24" s="110">
        <f>'PVC 90 i 110'!$H$3</f>
        <v>0</v>
      </c>
      <c r="I24" s="110" t="str">
        <f t="shared" si="1"/>
        <v>RE090-B-HM----D</v>
      </c>
      <c r="J24" s="242">
        <f>'PVC 90 i 110'!E13</f>
        <v>0</v>
      </c>
    </row>
    <row r="25" spans="1:10" ht="12">
      <c r="A25" s="111" t="str">
        <f>SUBSTITUTE('PVC 90 i 110'!B14,"_",'PVC 90 i 110'!$E$9,1)</f>
        <v>RE090-B-LA----G</v>
      </c>
      <c r="B25" s="110">
        <f>'PVC 90 i 110'!$H$3</f>
        <v>0</v>
      </c>
      <c r="C25" s="110">
        <f>'PVC 90 i 110'!$H$6</f>
        <v>0</v>
      </c>
      <c r="D25" s="110">
        <f>'PVC 90 i 110'!$H$4</f>
        <v>0</v>
      </c>
      <c r="E25" s="110" t="str">
        <f>'PVC 90 i 110'!$H$5</f>
        <v>SHO</v>
      </c>
      <c r="F25" s="110">
        <f>'PVC 90 i 110'!$B$2</f>
        <v>0</v>
      </c>
      <c r="G25" s="244" t="str">
        <f>'PVC 90 i 110'!$B$7</f>
        <v>2019-04-1</v>
      </c>
      <c r="H25" s="110">
        <f>'PVC 90 i 110'!$H$3</f>
        <v>0</v>
      </c>
      <c r="I25" s="110" t="str">
        <f t="shared" si="1"/>
        <v>RE090-B-LA----G</v>
      </c>
      <c r="J25" s="242">
        <f>'PVC 90 i 110'!E14</f>
        <v>0</v>
      </c>
    </row>
    <row r="26" spans="1:10" ht="12">
      <c r="A26" s="111" t="str">
        <f>SUBSTITUTE('PVC 90 i 110'!B15,"_",'PVC 90 i 110'!$E$9,1)</f>
        <v>RE090-B-LW090-A</v>
      </c>
      <c r="B26" s="110">
        <f>'PVC 90 i 110'!$H$3</f>
        <v>0</v>
      </c>
      <c r="C26" s="110">
        <f>'PVC 90 i 110'!$H$6</f>
        <v>0</v>
      </c>
      <c r="D26" s="110">
        <f>'PVC 90 i 110'!$H$4</f>
        <v>0</v>
      </c>
      <c r="E26" s="110" t="str">
        <f>'PVC 90 i 110'!$H$5</f>
        <v>SHO</v>
      </c>
      <c r="F26" s="110">
        <f>'PVC 90 i 110'!$B$2</f>
        <v>0</v>
      </c>
      <c r="G26" s="244" t="str">
        <f>'PVC 90 i 110'!$B$7</f>
        <v>2019-04-1</v>
      </c>
      <c r="H26" s="110">
        <f>'PVC 90 i 110'!$H$3</f>
        <v>0</v>
      </c>
      <c r="I26" s="110" t="str">
        <f t="shared" si="1"/>
        <v>RE090-B-LW090-A</v>
      </c>
      <c r="J26" s="242">
        <f>'PVC 90 i 110'!E15</f>
        <v>0</v>
      </c>
    </row>
    <row r="27" spans="1:10" ht="12">
      <c r="A27" s="111" t="str">
        <f>SUBSTITUTE('PVC 90 i 110'!B16,"_",'PVC 90 i 110'!$E$9,1)</f>
        <v>RE090-B-LZ090-G</v>
      </c>
      <c r="B27" s="110">
        <f>'PVC 90 i 110'!$H$3</f>
        <v>0</v>
      </c>
      <c r="C27" s="110">
        <f>'PVC 90 i 110'!$H$6</f>
        <v>0</v>
      </c>
      <c r="D27" s="110">
        <f>'PVC 90 i 110'!$H$4</f>
        <v>0</v>
      </c>
      <c r="E27" s="110" t="str">
        <f>'PVC 90 i 110'!$H$5</f>
        <v>SHO</v>
      </c>
      <c r="F27" s="110">
        <f>'PVC 90 i 110'!$B$2</f>
        <v>0</v>
      </c>
      <c r="G27" s="244" t="str">
        <f>'PVC 90 i 110'!$B$7</f>
        <v>2019-04-1</v>
      </c>
      <c r="H27" s="110">
        <f>'PVC 90 i 110'!$H$3</f>
        <v>0</v>
      </c>
      <c r="I27" s="110" t="str">
        <f t="shared" si="1"/>
        <v>RE090-B-LZ090-G</v>
      </c>
      <c r="J27" s="242">
        <f>'PVC 90 i 110'!E16</f>
        <v>0</v>
      </c>
    </row>
    <row r="28" spans="1:10" ht="12">
      <c r="A28" s="111" t="str">
        <f>SUBSTITUTE('PVC 90 i 110'!B17,"_",'PVC 90 i 110'!$E$9,1)</f>
        <v>RE090-B-LW135-X</v>
      </c>
      <c r="B28" s="110">
        <f>'PVC 90 i 110'!$H$3</f>
        <v>0</v>
      </c>
      <c r="C28" s="110">
        <f>'PVC 90 i 110'!$H$6</f>
        <v>0</v>
      </c>
      <c r="D28" s="110">
        <f>'PVC 90 i 110'!$H$4</f>
        <v>0</v>
      </c>
      <c r="E28" s="110" t="str">
        <f>'PVC 90 i 110'!$H$5</f>
        <v>SHO</v>
      </c>
      <c r="F28" s="110">
        <f>'PVC 90 i 110'!$B$2</f>
        <v>0</v>
      </c>
      <c r="G28" s="244" t="str">
        <f>'PVC 90 i 110'!$B$7</f>
        <v>2019-04-1</v>
      </c>
      <c r="H28" s="110">
        <f>'PVC 90 i 110'!$H$3</f>
        <v>0</v>
      </c>
      <c r="I28" s="110" t="str">
        <f t="shared" si="1"/>
        <v>RE090-B-LW135-X</v>
      </c>
      <c r="J28" s="242">
        <f>'PVC 90 i 110'!E17</f>
        <v>0</v>
      </c>
    </row>
    <row r="29" spans="1:10" ht="12">
      <c r="A29" s="111" t="str">
        <f>SUBSTITUTE('PVC 90 i 110'!B18,"_",'PVC 90 i 110'!$E$9,1)</f>
        <v>RE090-B-LZ135-X</v>
      </c>
      <c r="B29" s="110">
        <f>'PVC 90 i 110'!$H$3</f>
        <v>0</v>
      </c>
      <c r="C29" s="110">
        <f>'PVC 90 i 110'!$H$6</f>
        <v>0</v>
      </c>
      <c r="D29" s="110">
        <f>'PVC 90 i 110'!$H$4</f>
        <v>0</v>
      </c>
      <c r="E29" s="110" t="str">
        <f>'PVC 90 i 110'!$H$5</f>
        <v>SHO</v>
      </c>
      <c r="F29" s="110">
        <f>'PVC 90 i 110'!$B$2</f>
        <v>0</v>
      </c>
      <c r="G29" s="244" t="str">
        <f>'PVC 90 i 110'!$B$7</f>
        <v>2019-04-1</v>
      </c>
      <c r="H29" s="110">
        <f>'PVC 90 i 110'!$H$3</f>
        <v>0</v>
      </c>
      <c r="I29" s="110" t="str">
        <f t="shared" si="1"/>
        <v>RE090-B-LZ135-X</v>
      </c>
      <c r="J29" s="242">
        <f>'PVC 90 i 110'!E18</f>
        <v>0</v>
      </c>
    </row>
    <row r="30" spans="1:10" ht="12">
      <c r="A30" s="111" t="str">
        <f>SUBSTITUTE('PVC 90 i 110'!B19,"_",'PVC 90 i 110'!$E$9,1)</f>
        <v>RE090-B-LW___-X</v>
      </c>
      <c r="B30" s="110">
        <f>'PVC 90 i 110'!$H$3</f>
        <v>0</v>
      </c>
      <c r="C30" s="110">
        <f>'PVC 90 i 110'!$H$6</f>
        <v>0</v>
      </c>
      <c r="D30" s="110">
        <f>'PVC 90 i 110'!$H$4</f>
        <v>0</v>
      </c>
      <c r="E30" s="110" t="str">
        <f>'PVC 90 i 110'!$H$5</f>
        <v>SHO</v>
      </c>
      <c r="F30" s="110">
        <f>'PVC 90 i 110'!$B$2</f>
        <v>0</v>
      </c>
      <c r="G30" s="244" t="str">
        <f>'PVC 90 i 110'!$B$7</f>
        <v>2019-04-1</v>
      </c>
      <c r="H30" s="110">
        <f>'PVC 90 i 110'!$H$3</f>
        <v>0</v>
      </c>
      <c r="I30" s="110" t="str">
        <f t="shared" si="1"/>
        <v>RE090-B-LW___-X</v>
      </c>
      <c r="J30" s="242">
        <f>'PVC 90 i 110'!E19</f>
        <v>0</v>
      </c>
    </row>
    <row r="31" spans="1:10" ht="12">
      <c r="A31" s="111" t="str">
        <f>SUBSTITUTE('PVC 90 i 110'!B20,"_",'PVC 90 i 110'!$E$9,1)</f>
        <v>RE090-B-LZ___-X</v>
      </c>
      <c r="B31" s="110">
        <f>'PVC 90 i 110'!$H$3</f>
        <v>0</v>
      </c>
      <c r="C31" s="110">
        <f>'PVC 90 i 110'!$H$6</f>
        <v>0</v>
      </c>
      <c r="D31" s="110">
        <f>'PVC 90 i 110'!$H$4</f>
        <v>0</v>
      </c>
      <c r="E31" s="110" t="str">
        <f>'PVC 90 i 110'!$H$5</f>
        <v>SHO</v>
      </c>
      <c r="F31" s="110">
        <f>'PVC 90 i 110'!$B$2</f>
        <v>0</v>
      </c>
      <c r="G31" s="244" t="str">
        <f>'PVC 90 i 110'!$B$7</f>
        <v>2019-04-1</v>
      </c>
      <c r="H31" s="110">
        <f>'PVC 90 i 110'!$H$3</f>
        <v>0</v>
      </c>
      <c r="I31" s="110" t="str">
        <f t="shared" si="1"/>
        <v>RE090-B-LZ___-X</v>
      </c>
      <c r="J31" s="242">
        <f>'PVC 90 i 110'!E20</f>
        <v>0</v>
      </c>
    </row>
    <row r="32" spans="1:10" ht="12">
      <c r="A32" s="111" t="str">
        <f>SUBSTITUTE('PVC 90 i 110'!B21,"_",'PVC 90 i 110'!$E$9,1)</f>
        <v>RE090-B-LE___-X</v>
      </c>
      <c r="B32" s="110">
        <f>'PVC 90 i 110'!$H$3</f>
        <v>0</v>
      </c>
      <c r="C32" s="110">
        <f>'PVC 90 i 110'!$H$6</f>
        <v>0</v>
      </c>
      <c r="D32" s="110">
        <f>'PVC 90 i 110'!$H$4</f>
        <v>0</v>
      </c>
      <c r="E32" s="110" t="str">
        <f>'PVC 90 i 110'!$H$5</f>
        <v>SHO</v>
      </c>
      <c r="F32" s="110">
        <f>'PVC 90 i 110'!$B$2</f>
        <v>0</v>
      </c>
      <c r="G32" s="244" t="str">
        <f>'PVC 90 i 110'!$B$7</f>
        <v>2019-04-1</v>
      </c>
      <c r="H32" s="110">
        <f>'PVC 90 i 110'!$H$3</f>
        <v>0</v>
      </c>
      <c r="I32" s="110" t="str">
        <f t="shared" si="1"/>
        <v>RE090-B-LE___-X</v>
      </c>
      <c r="J32" s="242">
        <f>'PVC 90 i 110'!E21</f>
        <v>0</v>
      </c>
    </row>
    <row r="33" spans="1:10" ht="12">
      <c r="A33" s="111" t="str">
        <f>SUBSTITUTE('PVC 90 i 110'!B22,"_",'PVC 90 i 110'!$E$9,1)</f>
        <v>RE090-B-LV___-X</v>
      </c>
      <c r="B33" s="110">
        <f>'PVC 90 i 110'!$H$3</f>
        <v>0</v>
      </c>
      <c r="C33" s="110">
        <f>'PVC 90 i 110'!$H$6</f>
        <v>0</v>
      </c>
      <c r="D33" s="110">
        <f>'PVC 90 i 110'!$H$4</f>
        <v>0</v>
      </c>
      <c r="E33" s="110" t="str">
        <f>'PVC 90 i 110'!$H$5</f>
        <v>SHO</v>
      </c>
      <c r="F33" s="110">
        <f>'PVC 90 i 110'!$B$2</f>
        <v>0</v>
      </c>
      <c r="G33" s="244" t="str">
        <f>'PVC 90 i 110'!$B$7</f>
        <v>2019-04-1</v>
      </c>
      <c r="H33" s="110">
        <f>'PVC 90 i 110'!$H$3</f>
        <v>0</v>
      </c>
      <c r="I33" s="110" t="str">
        <f t="shared" si="1"/>
        <v>RE090-B-LV___-X</v>
      </c>
      <c r="J33" s="242">
        <f>'PVC 90 i 110'!E22</f>
        <v>0</v>
      </c>
    </row>
    <row r="34" spans="1:10" ht="12">
      <c r="A34" s="111" t="str">
        <f>SUBSTITUTE('PVC 90 i 110'!B23,"_",'PVC 90 i 110'!$E$9,1)</f>
        <v>RE090-B-OP050-G</v>
      </c>
      <c r="B34" s="110">
        <f>'PVC 90 i 110'!$H$3</f>
        <v>0</v>
      </c>
      <c r="C34" s="110">
        <f>'PVC 90 i 110'!$H$6</f>
        <v>0</v>
      </c>
      <c r="D34" s="110">
        <f>'PVC 90 i 110'!$H$4</f>
        <v>0</v>
      </c>
      <c r="E34" s="110" t="str">
        <f>'PVC 90 i 110'!$H$5</f>
        <v>SHO</v>
      </c>
      <c r="F34" s="110">
        <f>'PVC 90 i 110'!$B$2</f>
        <v>0</v>
      </c>
      <c r="G34" s="244" t="str">
        <f>'PVC 90 i 110'!$B$7</f>
        <v>2019-04-1</v>
      </c>
      <c r="H34" s="110">
        <f>'PVC 90 i 110'!$H$3</f>
        <v>0</v>
      </c>
      <c r="I34" s="110" t="str">
        <f t="shared" si="1"/>
        <v>RE090-B-OP050-G</v>
      </c>
      <c r="J34" s="242">
        <f>'PVC 90 i 110'!E23</f>
        <v>0</v>
      </c>
    </row>
    <row r="35" spans="1:10" ht="12">
      <c r="A35" s="111" t="str">
        <f>SUBSTITUTE('PVC 90 i 110'!B24,"_",'PVC 90 i 110'!$E$9,1)</f>
        <v>RE090-B-ZL----G</v>
      </c>
      <c r="B35" s="110">
        <f>'PVC 90 i 110'!$H$3</f>
        <v>0</v>
      </c>
      <c r="C35" s="110">
        <f>'PVC 90 i 110'!$H$6</f>
        <v>0</v>
      </c>
      <c r="D35" s="110">
        <f>'PVC 90 i 110'!$H$4</f>
        <v>0</v>
      </c>
      <c r="E35" s="110" t="str">
        <f>'PVC 90 i 110'!$H$5</f>
        <v>SHO</v>
      </c>
      <c r="F35" s="110">
        <f>'PVC 90 i 110'!$B$2</f>
        <v>0</v>
      </c>
      <c r="G35" s="244" t="str">
        <f>'PVC 90 i 110'!$B$7</f>
        <v>2019-04-1</v>
      </c>
      <c r="H35" s="110">
        <f>'PVC 90 i 110'!$H$3</f>
        <v>0</v>
      </c>
      <c r="I35" s="110" t="str">
        <f t="shared" si="1"/>
        <v>RE090-B-ZL----G</v>
      </c>
      <c r="J35" s="242">
        <f>'PVC 90 i 110'!E24</f>
        <v>0</v>
      </c>
    </row>
    <row r="36" spans="1:10" ht="12">
      <c r="A36" s="111" t="str">
        <f>SUBSTITUTE('PVC 90 i 110'!B25,"_",'PVC 90 i 110'!$E$9,1)</f>
        <v>RE090-B-ZP----G</v>
      </c>
      <c r="B36" s="110">
        <f>'PVC 90 i 110'!$H$3</f>
        <v>0</v>
      </c>
      <c r="C36" s="110">
        <f>'PVC 90 i 110'!$H$6</f>
        <v>0</v>
      </c>
      <c r="D36" s="110">
        <f>'PVC 90 i 110'!$H$4</f>
        <v>0</v>
      </c>
      <c r="E36" s="110" t="str">
        <f>'PVC 90 i 110'!$H$5</f>
        <v>SHO</v>
      </c>
      <c r="F36" s="110">
        <f>'PVC 90 i 110'!$B$2</f>
        <v>0</v>
      </c>
      <c r="G36" s="244" t="str">
        <f>'PVC 90 i 110'!$B$7</f>
        <v>2019-04-1</v>
      </c>
      <c r="H36" s="110">
        <f>'PVC 90 i 110'!$H$3</f>
        <v>0</v>
      </c>
      <c r="I36" s="110" t="str">
        <f t="shared" si="1"/>
        <v>RE090-B-ZP----G</v>
      </c>
      <c r="J36" s="242">
        <f>'PVC 90 i 110'!E25</f>
        <v>0</v>
      </c>
    </row>
    <row r="37" spans="1:10" ht="12">
      <c r="A37" s="111" t="str">
        <f>SUBSTITUTE('PVC 90 i 110'!B27,"_",'PVC 90 i 110'!$E$9,1)</f>
        <v>SP050-B-RU200-G</v>
      </c>
      <c r="B37" s="110">
        <f>'PVC 90 i 110'!$H$3</f>
        <v>0</v>
      </c>
      <c r="C37" s="110">
        <f>'PVC 90 i 110'!$H$6</f>
        <v>0</v>
      </c>
      <c r="D37" s="110">
        <f>'PVC 90 i 110'!$H$4</f>
        <v>0</v>
      </c>
      <c r="E37" s="110" t="str">
        <f>'PVC 90 i 110'!$H$5</f>
        <v>SHO</v>
      </c>
      <c r="F37" s="110">
        <f>'PVC 90 i 110'!$B$2</f>
        <v>0</v>
      </c>
      <c r="G37" s="244" t="str">
        <f>'PVC 90 i 110'!$B$7</f>
        <v>2019-04-1</v>
      </c>
      <c r="H37" s="110">
        <f>'PVC 90 i 110'!$H$3</f>
        <v>0</v>
      </c>
      <c r="I37" s="110" t="str">
        <f t="shared" si="1"/>
        <v>SP050-B-RU200-G</v>
      </c>
      <c r="J37" s="242">
        <f>'PVC 90 i 110'!E27</f>
        <v>0</v>
      </c>
    </row>
    <row r="38" spans="1:10" ht="12">
      <c r="A38" s="111" t="str">
        <f>SUBSTITUTE('PVC 90 i 110'!B28,"_",'PVC 90 i 110'!$E$9,1)</f>
        <v>SP050-B-MU----G</v>
      </c>
      <c r="B38" s="110">
        <f>'PVC 90 i 110'!$H$3</f>
        <v>0</v>
      </c>
      <c r="C38" s="110">
        <f>'PVC 90 i 110'!$H$6</f>
        <v>0</v>
      </c>
      <c r="D38" s="110">
        <f>'PVC 90 i 110'!$H$4</f>
        <v>0</v>
      </c>
      <c r="E38" s="110" t="str">
        <f>'PVC 90 i 110'!$H$5</f>
        <v>SHO</v>
      </c>
      <c r="F38" s="110">
        <f>'PVC 90 i 110'!$B$2</f>
        <v>0</v>
      </c>
      <c r="G38" s="244" t="str">
        <f>'PVC 90 i 110'!$B$7</f>
        <v>2019-04-1</v>
      </c>
      <c r="H38" s="110">
        <f>'PVC 90 i 110'!$H$3</f>
        <v>0</v>
      </c>
      <c r="I38" s="110" t="str">
        <f t="shared" si="1"/>
        <v>SP050-B-MU----G</v>
      </c>
      <c r="J38" s="242">
        <f>'PVC 90 i 110'!E28</f>
        <v>0</v>
      </c>
    </row>
    <row r="39" spans="1:10" ht="12">
      <c r="A39" s="111" t="str">
        <f>SUBSTITUTE('PVC 90 i 110'!B29,"_",'PVC 90 i 110'!$E$9,1)</f>
        <v>SP050-B-KO067-G</v>
      </c>
      <c r="B39" s="110">
        <f>'PVC 90 i 110'!$H$3</f>
        <v>0</v>
      </c>
      <c r="C39" s="110">
        <f>'PVC 90 i 110'!$H$6</f>
        <v>0</v>
      </c>
      <c r="D39" s="110">
        <f>'PVC 90 i 110'!$H$4</f>
        <v>0</v>
      </c>
      <c r="E39" s="110" t="str">
        <f>'PVC 90 i 110'!$H$5</f>
        <v>SHO</v>
      </c>
      <c r="F39" s="110">
        <f>'PVC 90 i 110'!$B$2</f>
        <v>0</v>
      </c>
      <c r="G39" s="244" t="str">
        <f>'PVC 90 i 110'!$B$7</f>
        <v>2019-04-1</v>
      </c>
      <c r="H39" s="110">
        <f>'PVC 90 i 110'!$H$3</f>
        <v>0</v>
      </c>
      <c r="I39" s="110" t="str">
        <f>SUBSTITUTE(SUBSTITUTE(SUBSTITUTE(SUBSTITUTE(SUBSTITUTE(A39,"RS135","RS130",1),"SS090","SS087",1),"RO135","RO130",1),"OP090","OP087",1),"RS120","RS110",1)</f>
        <v>SP050-B-KO067-G</v>
      </c>
      <c r="J39" s="242">
        <f>'PVC 90 i 110'!E29</f>
        <v>0</v>
      </c>
    </row>
    <row r="40" spans="1:10" ht="12">
      <c r="A40" s="111" t="str">
        <f>SUBSTITUTE('PVC 90 i 110'!B30,"_",'PVC 90 i 110'!$E$9,1)</f>
        <v>SP050-B-OB----C</v>
      </c>
      <c r="B40" s="110">
        <f>'PVC 90 i 110'!$H$3</f>
        <v>0</v>
      </c>
      <c r="C40" s="110">
        <f>'PVC 90 i 110'!$H$6</f>
        <v>0</v>
      </c>
      <c r="D40" s="110">
        <f>'PVC 90 i 110'!$H$4</f>
        <v>0</v>
      </c>
      <c r="E40" s="110" t="str">
        <f>'PVC 90 i 110'!$H$5</f>
        <v>SHO</v>
      </c>
      <c r="F40" s="110">
        <f>'PVC 90 i 110'!$B$2</f>
        <v>0</v>
      </c>
      <c r="G40" s="244" t="str">
        <f>'PVC 90 i 110'!$B$7</f>
        <v>2019-04-1</v>
      </c>
      <c r="H40" s="110">
        <f>'PVC 90 i 110'!$H$3</f>
        <v>0</v>
      </c>
      <c r="I40" s="110" t="str">
        <f>SUBSTITUTE(SUBSTITUTE(SUBSTITUTE(SUBSTITUTE(SUBSTITUTE(A40,"RS135","RS130",1),"SS090","SS087",1),"RO135","RO130",1),"OP090","OP087",1),"RS120","RS110",1)</f>
        <v>SP050-B-OB----C</v>
      </c>
      <c r="J40" s="242">
        <f>'PVC 90 i 110'!E30</f>
        <v>0</v>
      </c>
    </row>
    <row r="41" spans="1:10" ht="12">
      <c r="A41" s="111" t="str">
        <f>SUBSTITUTE('PVC 90 i 110'!B31,"_",'PVC 90 i 110'!$E$9,1)</f>
        <v>SP050-B-OM----D</v>
      </c>
      <c r="B41" s="110">
        <f>'PVC 90 i 110'!$H$3</f>
        <v>0</v>
      </c>
      <c r="C41" s="110">
        <f>'PVC 90 i 110'!$H$6</f>
        <v>0</v>
      </c>
      <c r="D41" s="110">
        <f>'PVC 90 i 110'!$H$4</f>
        <v>0</v>
      </c>
      <c r="E41" s="110" t="str">
        <f>'PVC 90 i 110'!$H$5</f>
        <v>SHO</v>
      </c>
      <c r="F41" s="110">
        <f>'PVC 90 i 110'!$B$2</f>
        <v>0</v>
      </c>
      <c r="G41" s="244" t="str">
        <f>'PVC 90 i 110'!$B$7</f>
        <v>2019-04-1</v>
      </c>
      <c r="H41" s="110">
        <f>'PVC 90 i 110'!$H$3</f>
        <v>0</v>
      </c>
      <c r="I41" s="110" t="str">
        <f>SUBSTITUTE(SUBSTITUTE(SUBSTITUTE(SUBSTITUTE(SUBSTITUTE(A41,"RS135","RS130",1),"SS090","SS087",1),"RO135","RO130",1),"OP090","OP087",1),"RS120","RS110",1)</f>
        <v>SP050-B-OM----D</v>
      </c>
      <c r="J41" s="242">
        <f>'PVC 90 i 110'!E31</f>
        <v>0</v>
      </c>
    </row>
    <row r="42" spans="1:10" ht="12">
      <c r="A42" s="111" t="str">
        <f>SUBSTITUTE('PVC 90 i 110'!B11,"_",'PVC 90 i 110'!$F$9,1)</f>
        <v>RE090-V-RY200-G</v>
      </c>
      <c r="B42" s="110">
        <f>'PVC 90 i 110'!$H$3</f>
        <v>0</v>
      </c>
      <c r="C42" s="110">
        <f>'PVC 90 i 110'!$H$6</f>
        <v>0</v>
      </c>
      <c r="D42" s="110">
        <f>'PVC 90 i 110'!$H$4</f>
        <v>0</v>
      </c>
      <c r="E42" s="110" t="str">
        <f>'PVC 90 i 110'!$H$5</f>
        <v>SHO</v>
      </c>
      <c r="F42" s="110">
        <f>'PVC 90 i 110'!$B$2</f>
        <v>0</v>
      </c>
      <c r="G42" s="244" t="str">
        <f>'PVC 90 i 110'!$B$7</f>
        <v>2019-04-1</v>
      </c>
      <c r="H42" s="110">
        <f>'PVC 90 i 110'!$H$3</f>
        <v>0</v>
      </c>
      <c r="I42" s="110" t="str">
        <f>SUBSTITUTE(SUBSTITUTE(SUBSTITUTE(SUBSTITUTE(SUBSTITUTE(A42,"RS135","RS130",1),"SS090","SS087",1),"RO135","RO130",1),"OP090","OP087",1),"RS120","RS110",1)</f>
        <v>RE090-V-RY200-G</v>
      </c>
      <c r="J42" s="242">
        <f>'PVC 90 i 110'!F11</f>
        <v>0</v>
      </c>
    </row>
    <row r="43" spans="1:10" ht="12">
      <c r="A43" s="111" t="str">
        <f>SUBSTITUTE('PVC 90 i 110'!B12,"_",'PVC 90 i 110'!$F$9,1)</f>
        <v>RE090-V-HP----G</v>
      </c>
      <c r="B43" s="110">
        <f>'PVC 90 i 110'!$H$3</f>
        <v>0</v>
      </c>
      <c r="C43" s="110">
        <f>'PVC 90 i 110'!$H$6</f>
        <v>0</v>
      </c>
      <c r="D43" s="110">
        <f>'PVC 90 i 110'!$H$4</f>
        <v>0</v>
      </c>
      <c r="E43" s="110" t="str">
        <f>'PVC 90 i 110'!$H$5</f>
        <v>SHO</v>
      </c>
      <c r="F43" s="110">
        <f>'PVC 90 i 110'!$B$2</f>
        <v>0</v>
      </c>
      <c r="G43" s="244" t="str">
        <f>'PVC 90 i 110'!$B$7</f>
        <v>2019-04-1</v>
      </c>
      <c r="H43" s="110">
        <f>'PVC 90 i 110'!$H$3</f>
        <v>0</v>
      </c>
      <c r="I43" s="110" t="str">
        <f aca="true" t="shared" si="2" ref="I43:I61">SUBSTITUTE(SUBSTITUTE(SUBSTITUTE(SUBSTITUTE(SUBSTITUTE(A43,"RS135","RS130",1),"SS090","SS087",1),"RO135","RO130",1),"OP090","OP087",1),"RS120","RS110",1)</f>
        <v>RE090-V-HP----G</v>
      </c>
      <c r="J43" s="242">
        <f>'PVC 90 i 110'!F12</f>
        <v>0</v>
      </c>
    </row>
    <row r="44" spans="1:10" ht="12">
      <c r="A44" s="111" t="str">
        <f>SUBSTITUTE('PVC 90 i 110'!B13,"_",'PVC 90 i 110'!$F$9,1)</f>
        <v>RE090-V-HM----D</v>
      </c>
      <c r="B44" s="110">
        <f>'PVC 90 i 110'!$H$3</f>
        <v>0</v>
      </c>
      <c r="C44" s="110">
        <f>'PVC 90 i 110'!$H$6</f>
        <v>0</v>
      </c>
      <c r="D44" s="110">
        <f>'PVC 90 i 110'!$H$4</f>
        <v>0</v>
      </c>
      <c r="E44" s="110" t="str">
        <f>'PVC 90 i 110'!$H$5</f>
        <v>SHO</v>
      </c>
      <c r="F44" s="110">
        <f>'PVC 90 i 110'!$B$2</f>
        <v>0</v>
      </c>
      <c r="G44" s="244" t="str">
        <f>'PVC 90 i 110'!$B$7</f>
        <v>2019-04-1</v>
      </c>
      <c r="H44" s="110">
        <f>'PVC 90 i 110'!$H$3</f>
        <v>0</v>
      </c>
      <c r="I44" s="110" t="str">
        <f t="shared" si="2"/>
        <v>RE090-V-HM----D</v>
      </c>
      <c r="J44" s="242">
        <f>'PVC 90 i 110'!F13</f>
        <v>0</v>
      </c>
    </row>
    <row r="45" spans="1:10" ht="12">
      <c r="A45" s="111" t="str">
        <f>SUBSTITUTE('PVC 90 i 110'!B14,"_",'PVC 90 i 110'!$F$9,1)</f>
        <v>RE090-V-LA----G</v>
      </c>
      <c r="B45" s="110">
        <f>'PVC 90 i 110'!$H$3</f>
        <v>0</v>
      </c>
      <c r="C45" s="110">
        <f>'PVC 90 i 110'!$H$6</f>
        <v>0</v>
      </c>
      <c r="D45" s="110">
        <f>'PVC 90 i 110'!$H$4</f>
        <v>0</v>
      </c>
      <c r="E45" s="110" t="str">
        <f>'PVC 90 i 110'!$H$5</f>
        <v>SHO</v>
      </c>
      <c r="F45" s="110">
        <f>'PVC 90 i 110'!$B$2</f>
        <v>0</v>
      </c>
      <c r="G45" s="244" t="str">
        <f>'PVC 90 i 110'!$B$7</f>
        <v>2019-04-1</v>
      </c>
      <c r="H45" s="110">
        <f>'PVC 90 i 110'!$H$3</f>
        <v>0</v>
      </c>
      <c r="I45" s="110" t="str">
        <f t="shared" si="2"/>
        <v>RE090-V-LA----G</v>
      </c>
      <c r="J45" s="242">
        <f>'PVC 90 i 110'!F14</f>
        <v>0</v>
      </c>
    </row>
    <row r="46" spans="1:10" ht="12">
      <c r="A46" s="111" t="str">
        <f>SUBSTITUTE('PVC 90 i 110'!B15,"_",'PVC 90 i 110'!$F$9,1)</f>
        <v>RE090-V-LW090-A</v>
      </c>
      <c r="B46" s="110">
        <f>'PVC 90 i 110'!$H$3</f>
        <v>0</v>
      </c>
      <c r="C46" s="110">
        <f>'PVC 90 i 110'!$H$6</f>
        <v>0</v>
      </c>
      <c r="D46" s="110">
        <f>'PVC 90 i 110'!$H$4</f>
        <v>0</v>
      </c>
      <c r="E46" s="110" t="str">
        <f>'PVC 90 i 110'!$H$5</f>
        <v>SHO</v>
      </c>
      <c r="F46" s="110">
        <f>'PVC 90 i 110'!$B$2</f>
        <v>0</v>
      </c>
      <c r="G46" s="244" t="str">
        <f>'PVC 90 i 110'!$B$7</f>
        <v>2019-04-1</v>
      </c>
      <c r="H46" s="110">
        <f>'PVC 90 i 110'!$H$3</f>
        <v>0</v>
      </c>
      <c r="I46" s="110" t="str">
        <f t="shared" si="2"/>
        <v>RE090-V-LW090-A</v>
      </c>
      <c r="J46" s="242">
        <f>'PVC 90 i 110'!F15</f>
        <v>0</v>
      </c>
    </row>
    <row r="47" spans="1:10" ht="12">
      <c r="A47" s="111" t="str">
        <f>SUBSTITUTE('PVC 90 i 110'!B16,"_",'PVC 90 i 110'!$F$9,1)</f>
        <v>RE090-V-LZ090-G</v>
      </c>
      <c r="B47" s="110">
        <f>'PVC 90 i 110'!$H$3</f>
        <v>0</v>
      </c>
      <c r="C47" s="110">
        <f>'PVC 90 i 110'!$H$6</f>
        <v>0</v>
      </c>
      <c r="D47" s="110">
        <f>'PVC 90 i 110'!$H$4</f>
        <v>0</v>
      </c>
      <c r="E47" s="110" t="str">
        <f>'PVC 90 i 110'!$H$5</f>
        <v>SHO</v>
      </c>
      <c r="F47" s="110">
        <f>'PVC 90 i 110'!$B$2</f>
        <v>0</v>
      </c>
      <c r="G47" s="244" t="str">
        <f>'PVC 90 i 110'!$B$7</f>
        <v>2019-04-1</v>
      </c>
      <c r="H47" s="110">
        <f>'PVC 90 i 110'!$H$3</f>
        <v>0</v>
      </c>
      <c r="I47" s="110" t="str">
        <f t="shared" si="2"/>
        <v>RE090-V-LZ090-G</v>
      </c>
      <c r="J47" s="242">
        <f>'PVC 90 i 110'!F16</f>
        <v>0</v>
      </c>
    </row>
    <row r="48" spans="1:10" ht="12">
      <c r="A48" s="111" t="str">
        <f>SUBSTITUTE('PVC 90 i 110'!B17,"_",'PVC 90 i 110'!$F$9,1)</f>
        <v>RE090-V-LW135-X</v>
      </c>
      <c r="B48" s="110">
        <f>'PVC 90 i 110'!$H$3</f>
        <v>0</v>
      </c>
      <c r="C48" s="110">
        <f>'PVC 90 i 110'!$H$6</f>
        <v>0</v>
      </c>
      <c r="D48" s="110">
        <f>'PVC 90 i 110'!$H$4</f>
        <v>0</v>
      </c>
      <c r="E48" s="110" t="str">
        <f>'PVC 90 i 110'!$H$5</f>
        <v>SHO</v>
      </c>
      <c r="F48" s="110">
        <f>'PVC 90 i 110'!$B$2</f>
        <v>0</v>
      </c>
      <c r="G48" s="244" t="str">
        <f>'PVC 90 i 110'!$B$7</f>
        <v>2019-04-1</v>
      </c>
      <c r="H48" s="110">
        <f>'PVC 90 i 110'!$H$3</f>
        <v>0</v>
      </c>
      <c r="I48" s="110" t="str">
        <f t="shared" si="2"/>
        <v>RE090-V-LW135-X</v>
      </c>
      <c r="J48" s="242">
        <f>'PVC 90 i 110'!F17</f>
        <v>0</v>
      </c>
    </row>
    <row r="49" spans="1:10" ht="12">
      <c r="A49" s="111" t="str">
        <f>SUBSTITUTE('PVC 90 i 110'!B18,"_",'PVC 90 i 110'!$F$9,1)</f>
        <v>RE090-V-LZ135-X</v>
      </c>
      <c r="B49" s="110">
        <f>'PVC 90 i 110'!$H$3</f>
        <v>0</v>
      </c>
      <c r="C49" s="110">
        <f>'PVC 90 i 110'!$H$6</f>
        <v>0</v>
      </c>
      <c r="D49" s="110">
        <f>'PVC 90 i 110'!$H$4</f>
        <v>0</v>
      </c>
      <c r="E49" s="110" t="str">
        <f>'PVC 90 i 110'!$H$5</f>
        <v>SHO</v>
      </c>
      <c r="F49" s="110">
        <f>'PVC 90 i 110'!$B$2</f>
        <v>0</v>
      </c>
      <c r="G49" s="244" t="str">
        <f>'PVC 90 i 110'!$B$7</f>
        <v>2019-04-1</v>
      </c>
      <c r="H49" s="110">
        <f>'PVC 90 i 110'!$H$3</f>
        <v>0</v>
      </c>
      <c r="I49" s="110" t="str">
        <f t="shared" si="2"/>
        <v>RE090-V-LZ135-X</v>
      </c>
      <c r="J49" s="242">
        <f>'PVC 90 i 110'!F18</f>
        <v>0</v>
      </c>
    </row>
    <row r="50" spans="1:10" ht="12">
      <c r="A50" s="111" t="str">
        <f>SUBSTITUTE('PVC 90 i 110'!B19,"_",'PVC 90 i 110'!$F$9,1)</f>
        <v>RE090-V-LW___-X</v>
      </c>
      <c r="B50" s="110">
        <f>'PVC 90 i 110'!$H$3</f>
        <v>0</v>
      </c>
      <c r="C50" s="110">
        <f>'PVC 90 i 110'!$H$6</f>
        <v>0</v>
      </c>
      <c r="D50" s="110">
        <f>'PVC 90 i 110'!$H$4</f>
        <v>0</v>
      </c>
      <c r="E50" s="110" t="str">
        <f>'PVC 90 i 110'!$H$5</f>
        <v>SHO</v>
      </c>
      <c r="F50" s="110">
        <f>'PVC 90 i 110'!$B$2</f>
        <v>0</v>
      </c>
      <c r="G50" s="244" t="str">
        <f>'PVC 90 i 110'!$B$7</f>
        <v>2019-04-1</v>
      </c>
      <c r="H50" s="110">
        <f>'PVC 90 i 110'!$H$3</f>
        <v>0</v>
      </c>
      <c r="I50" s="110" t="str">
        <f t="shared" si="2"/>
        <v>RE090-V-LW___-X</v>
      </c>
      <c r="J50" s="242">
        <f>'PVC 90 i 110'!F19</f>
        <v>0</v>
      </c>
    </row>
    <row r="51" spans="1:10" ht="12">
      <c r="A51" s="111" t="str">
        <f>SUBSTITUTE('PVC 90 i 110'!B20,"_",'PVC 90 i 110'!$F$9,1)</f>
        <v>RE090-V-LZ___-X</v>
      </c>
      <c r="B51" s="110">
        <f>'PVC 90 i 110'!$H$3</f>
        <v>0</v>
      </c>
      <c r="C51" s="110">
        <f>'PVC 90 i 110'!$H$6</f>
        <v>0</v>
      </c>
      <c r="D51" s="110">
        <f>'PVC 90 i 110'!$H$4</f>
        <v>0</v>
      </c>
      <c r="E51" s="110" t="str">
        <f>'PVC 90 i 110'!$H$5</f>
        <v>SHO</v>
      </c>
      <c r="F51" s="110">
        <f>'PVC 90 i 110'!$B$2</f>
        <v>0</v>
      </c>
      <c r="G51" s="244" t="str">
        <f>'PVC 90 i 110'!$B$7</f>
        <v>2019-04-1</v>
      </c>
      <c r="H51" s="110">
        <f>'PVC 90 i 110'!$H$3</f>
        <v>0</v>
      </c>
      <c r="I51" s="110" t="str">
        <f t="shared" si="2"/>
        <v>RE090-V-LZ___-X</v>
      </c>
      <c r="J51" s="242">
        <f>'PVC 90 i 110'!F20</f>
        <v>0</v>
      </c>
    </row>
    <row r="52" spans="1:10" ht="12">
      <c r="A52" s="111" t="str">
        <f>SUBSTITUTE('PVC 90 i 110'!B21,"_",'PVC 90 i 110'!$F$9,1)</f>
        <v>RE090-V-LE___-X</v>
      </c>
      <c r="B52" s="110">
        <f>'PVC 90 i 110'!$H$3</f>
        <v>0</v>
      </c>
      <c r="C52" s="110">
        <f>'PVC 90 i 110'!$H$6</f>
        <v>0</v>
      </c>
      <c r="D52" s="110">
        <f>'PVC 90 i 110'!$H$4</f>
        <v>0</v>
      </c>
      <c r="E52" s="110" t="str">
        <f>'PVC 90 i 110'!$H$5</f>
        <v>SHO</v>
      </c>
      <c r="F52" s="110">
        <f>'PVC 90 i 110'!$B$2</f>
        <v>0</v>
      </c>
      <c r="G52" s="244" t="str">
        <f>'PVC 90 i 110'!$B$7</f>
        <v>2019-04-1</v>
      </c>
      <c r="H52" s="110">
        <f>'PVC 90 i 110'!$H$3</f>
        <v>0</v>
      </c>
      <c r="I52" s="110" t="str">
        <f t="shared" si="2"/>
        <v>RE090-V-LE___-X</v>
      </c>
      <c r="J52" s="242">
        <f>'PVC 90 i 110'!F21</f>
        <v>0</v>
      </c>
    </row>
    <row r="53" spans="1:10" ht="12">
      <c r="A53" s="111" t="str">
        <f>SUBSTITUTE('PVC 90 i 110'!B22,"_",'PVC 90 i 110'!$F$9,1)</f>
        <v>RE090-V-LV___-X</v>
      </c>
      <c r="B53" s="110">
        <f>'PVC 90 i 110'!$H$3</f>
        <v>0</v>
      </c>
      <c r="C53" s="110">
        <f>'PVC 90 i 110'!$H$6</f>
        <v>0</v>
      </c>
      <c r="D53" s="110">
        <f>'PVC 90 i 110'!$H$4</f>
        <v>0</v>
      </c>
      <c r="E53" s="110" t="str">
        <f>'PVC 90 i 110'!$H$5</f>
        <v>SHO</v>
      </c>
      <c r="F53" s="110">
        <f>'PVC 90 i 110'!$B$2</f>
        <v>0</v>
      </c>
      <c r="G53" s="244" t="str">
        <f>'PVC 90 i 110'!$B$7</f>
        <v>2019-04-1</v>
      </c>
      <c r="H53" s="110">
        <f>'PVC 90 i 110'!$H$3</f>
        <v>0</v>
      </c>
      <c r="I53" s="110" t="str">
        <f t="shared" si="2"/>
        <v>RE090-V-LV___-X</v>
      </c>
      <c r="J53" s="242">
        <f>'PVC 90 i 110'!F22</f>
        <v>0</v>
      </c>
    </row>
    <row r="54" spans="1:10" ht="12">
      <c r="A54" s="111" t="str">
        <f>SUBSTITUTE('PVC 90 i 110'!B23,"_",'PVC 90 i 110'!$F$9,1)</f>
        <v>RE090-V-OP050-G</v>
      </c>
      <c r="B54" s="110">
        <f>'PVC 90 i 110'!$H$3</f>
        <v>0</v>
      </c>
      <c r="C54" s="110">
        <f>'PVC 90 i 110'!$H$6</f>
        <v>0</v>
      </c>
      <c r="D54" s="110">
        <f>'PVC 90 i 110'!$H$4</f>
        <v>0</v>
      </c>
      <c r="E54" s="110" t="str">
        <f>'PVC 90 i 110'!$H$5</f>
        <v>SHO</v>
      </c>
      <c r="F54" s="110">
        <f>'PVC 90 i 110'!$B$2</f>
        <v>0</v>
      </c>
      <c r="G54" s="244" t="str">
        <f>'PVC 90 i 110'!$B$7</f>
        <v>2019-04-1</v>
      </c>
      <c r="H54" s="110">
        <f>'PVC 90 i 110'!$H$3</f>
        <v>0</v>
      </c>
      <c r="I54" s="110" t="str">
        <f t="shared" si="2"/>
        <v>RE090-V-OP050-G</v>
      </c>
      <c r="J54" s="242">
        <f>'PVC 90 i 110'!F23</f>
        <v>0</v>
      </c>
    </row>
    <row r="55" spans="1:10" ht="12">
      <c r="A55" s="111" t="str">
        <f>SUBSTITUTE('PVC 90 i 110'!B24,"_",'PVC 90 i 110'!$F$9,1)</f>
        <v>RE090-V-ZL----G</v>
      </c>
      <c r="B55" s="110">
        <f>'PVC 90 i 110'!$H$3</f>
        <v>0</v>
      </c>
      <c r="C55" s="110">
        <f>'PVC 90 i 110'!$H$6</f>
        <v>0</v>
      </c>
      <c r="D55" s="110">
        <f>'PVC 90 i 110'!$H$4</f>
        <v>0</v>
      </c>
      <c r="E55" s="110" t="str">
        <f>'PVC 90 i 110'!$H$5</f>
        <v>SHO</v>
      </c>
      <c r="F55" s="110">
        <f>'PVC 90 i 110'!$B$2</f>
        <v>0</v>
      </c>
      <c r="G55" s="244" t="str">
        <f>'PVC 90 i 110'!$B$7</f>
        <v>2019-04-1</v>
      </c>
      <c r="H55" s="110">
        <f>'PVC 90 i 110'!$H$3</f>
        <v>0</v>
      </c>
      <c r="I55" s="110" t="str">
        <f t="shared" si="2"/>
        <v>RE090-V-ZL----G</v>
      </c>
      <c r="J55" s="242">
        <f>'PVC 90 i 110'!F24</f>
        <v>0</v>
      </c>
    </row>
    <row r="56" spans="1:10" ht="12">
      <c r="A56" s="111" t="str">
        <f>SUBSTITUTE('PVC 90 i 110'!B25,"_",'PVC 90 i 110'!$F$9,1)</f>
        <v>RE090-V-ZP----G</v>
      </c>
      <c r="B56" s="110">
        <f>'PVC 90 i 110'!$H$3</f>
        <v>0</v>
      </c>
      <c r="C56" s="110">
        <f>'PVC 90 i 110'!$H$6</f>
        <v>0</v>
      </c>
      <c r="D56" s="110">
        <f>'PVC 90 i 110'!$H$4</f>
        <v>0</v>
      </c>
      <c r="E56" s="110" t="str">
        <f>'PVC 90 i 110'!$H$5</f>
        <v>SHO</v>
      </c>
      <c r="F56" s="110">
        <f>'PVC 90 i 110'!$B$2</f>
        <v>0</v>
      </c>
      <c r="G56" s="244" t="str">
        <f>'PVC 90 i 110'!$B$7</f>
        <v>2019-04-1</v>
      </c>
      <c r="H56" s="110">
        <f>'PVC 90 i 110'!$H$3</f>
        <v>0</v>
      </c>
      <c r="I56" s="110" t="str">
        <f t="shared" si="2"/>
        <v>RE090-V-ZP----G</v>
      </c>
      <c r="J56" s="242">
        <f>'PVC 90 i 110'!F25</f>
        <v>0</v>
      </c>
    </row>
    <row r="57" spans="1:10" ht="12">
      <c r="A57" s="111" t="str">
        <f>SUBSTITUTE('PVC 90 i 110'!B27,"_",'PVC 90 i 110'!$F$9,1)</f>
        <v>SP050-V-RU200-G</v>
      </c>
      <c r="B57" s="110">
        <f>'PVC 90 i 110'!$H$3</f>
        <v>0</v>
      </c>
      <c r="C57" s="110">
        <f>'PVC 90 i 110'!$H$6</f>
        <v>0</v>
      </c>
      <c r="D57" s="110">
        <f>'PVC 90 i 110'!$H$4</f>
        <v>0</v>
      </c>
      <c r="E57" s="110" t="str">
        <f>'PVC 90 i 110'!$H$5</f>
        <v>SHO</v>
      </c>
      <c r="F57" s="110">
        <f>'PVC 90 i 110'!$B$2</f>
        <v>0</v>
      </c>
      <c r="G57" s="244" t="str">
        <f>'PVC 90 i 110'!$B$7</f>
        <v>2019-04-1</v>
      </c>
      <c r="H57" s="110">
        <f>'PVC 90 i 110'!$H$3</f>
        <v>0</v>
      </c>
      <c r="I57" s="110" t="str">
        <f t="shared" si="2"/>
        <v>SP050-V-RU200-G</v>
      </c>
      <c r="J57" s="242">
        <f>'PVC 90 i 110'!F27</f>
        <v>0</v>
      </c>
    </row>
    <row r="58" spans="1:10" ht="12">
      <c r="A58" s="111" t="str">
        <f>SUBSTITUTE('PVC 90 i 110'!B28,"_",'PVC 90 i 110'!$F$9,1)</f>
        <v>SP050-V-MU----G</v>
      </c>
      <c r="B58" s="110">
        <f>'PVC 90 i 110'!$H$3</f>
        <v>0</v>
      </c>
      <c r="C58" s="110">
        <f>'PVC 90 i 110'!$H$6</f>
        <v>0</v>
      </c>
      <c r="D58" s="110">
        <f>'PVC 90 i 110'!$H$4</f>
        <v>0</v>
      </c>
      <c r="E58" s="110" t="str">
        <f>'PVC 90 i 110'!$H$5</f>
        <v>SHO</v>
      </c>
      <c r="F58" s="110">
        <f>'PVC 90 i 110'!$B$2</f>
        <v>0</v>
      </c>
      <c r="G58" s="244" t="str">
        <f>'PVC 90 i 110'!$B$7</f>
        <v>2019-04-1</v>
      </c>
      <c r="H58" s="110">
        <f>'PVC 90 i 110'!$H$3</f>
        <v>0</v>
      </c>
      <c r="I58" s="110" t="str">
        <f t="shared" si="2"/>
        <v>SP050-V-MU----G</v>
      </c>
      <c r="J58" s="242">
        <f>'PVC 90 i 110'!F28</f>
        <v>0</v>
      </c>
    </row>
    <row r="59" spans="1:10" ht="12">
      <c r="A59" s="111" t="str">
        <f>SUBSTITUTE('PVC 90 i 110'!B29,"_",'PVC 90 i 110'!$F$9,1)</f>
        <v>SP050-V-KO067-G</v>
      </c>
      <c r="B59" s="110">
        <f>'PVC 90 i 110'!$H$3</f>
        <v>0</v>
      </c>
      <c r="C59" s="110">
        <f>'PVC 90 i 110'!$H$6</f>
        <v>0</v>
      </c>
      <c r="D59" s="110">
        <f>'PVC 90 i 110'!$H$4</f>
        <v>0</v>
      </c>
      <c r="E59" s="110" t="str">
        <f>'PVC 90 i 110'!$H$5</f>
        <v>SHO</v>
      </c>
      <c r="F59" s="110">
        <f>'PVC 90 i 110'!$B$2</f>
        <v>0</v>
      </c>
      <c r="G59" s="244" t="str">
        <f>'PVC 90 i 110'!$B$7</f>
        <v>2019-04-1</v>
      </c>
      <c r="H59" s="110">
        <f>'PVC 90 i 110'!$H$3</f>
        <v>0</v>
      </c>
      <c r="I59" s="110" t="str">
        <f t="shared" si="2"/>
        <v>SP050-V-KO067-G</v>
      </c>
      <c r="J59" s="242">
        <f>'PVC 90 i 110'!F29</f>
        <v>0</v>
      </c>
    </row>
    <row r="60" spans="1:10" ht="12">
      <c r="A60" s="111" t="str">
        <f>SUBSTITUTE('PVC 90 i 110'!B30,"_",'PVC 90 i 110'!$F$9,1)</f>
        <v>SP050-V-OB----C</v>
      </c>
      <c r="B60" s="110">
        <f>'PVC 90 i 110'!$H$3</f>
        <v>0</v>
      </c>
      <c r="C60" s="110">
        <f>'PVC 90 i 110'!$H$6</f>
        <v>0</v>
      </c>
      <c r="D60" s="110">
        <f>'PVC 90 i 110'!$H$4</f>
        <v>0</v>
      </c>
      <c r="E60" s="110" t="str">
        <f>'PVC 90 i 110'!$H$5</f>
        <v>SHO</v>
      </c>
      <c r="F60" s="110">
        <f>'PVC 90 i 110'!$B$2</f>
        <v>0</v>
      </c>
      <c r="G60" s="244" t="str">
        <f>'PVC 90 i 110'!$B$7</f>
        <v>2019-04-1</v>
      </c>
      <c r="H60" s="110">
        <f>'PVC 90 i 110'!$H$3</f>
        <v>0</v>
      </c>
      <c r="I60" s="110" t="str">
        <f t="shared" si="2"/>
        <v>SP050-V-OB----C</v>
      </c>
      <c r="J60" s="242">
        <f>'PVC 90 i 110'!F30</f>
        <v>0</v>
      </c>
    </row>
    <row r="61" spans="1:10" ht="12">
      <c r="A61" s="111" t="str">
        <f>SUBSTITUTE('PVC 90 i 110'!B31,"_",'PVC 90 i 110'!$F$9,1)</f>
        <v>SP050-V-OM----D</v>
      </c>
      <c r="B61" s="110">
        <f>'PVC 90 i 110'!$H$3</f>
        <v>0</v>
      </c>
      <c r="C61" s="110">
        <f>'PVC 90 i 110'!$H$6</f>
        <v>0</v>
      </c>
      <c r="D61" s="110">
        <f>'PVC 90 i 110'!$H$4</f>
        <v>0</v>
      </c>
      <c r="E61" s="110" t="str">
        <f>'PVC 90 i 110'!$H$5</f>
        <v>SHO</v>
      </c>
      <c r="F61" s="110">
        <f>'PVC 90 i 110'!$B$2</f>
        <v>0</v>
      </c>
      <c r="G61" s="244" t="str">
        <f>'PVC 90 i 110'!$B$7</f>
        <v>2019-04-1</v>
      </c>
      <c r="H61" s="110">
        <f>'PVC 90 i 110'!$H$3</f>
        <v>0</v>
      </c>
      <c r="I61" s="110" t="str">
        <f t="shared" si="2"/>
        <v>SP050-V-OM----D</v>
      </c>
      <c r="J61" s="242">
        <f>'PVC 90 i 110'!F31</f>
        <v>0</v>
      </c>
    </row>
    <row r="62" spans="1:10" ht="12">
      <c r="A62" s="111" t="str">
        <f>SUBSTITUTE('PVC 90 i 110'!B36,"_",'PVC 90 i 110'!$D$34,1)</f>
        <v>RE110-A-RY400-G</v>
      </c>
      <c r="B62" s="110">
        <f>'PVC 90 i 110'!$H$3</f>
        <v>0</v>
      </c>
      <c r="C62" s="110">
        <f>'PVC 90 i 110'!$H$6</f>
        <v>0</v>
      </c>
      <c r="D62" s="110">
        <f>'PVC 90 i 110'!$H$4</f>
        <v>0</v>
      </c>
      <c r="E62" s="110" t="str">
        <f>'PVC 90 i 110'!$H$5</f>
        <v>SHO</v>
      </c>
      <c r="F62" s="110">
        <f>'PVC 90 i 110'!$B$2</f>
        <v>0</v>
      </c>
      <c r="G62" s="244" t="str">
        <f>'PVC 90 i 110'!$B$7</f>
        <v>2019-04-1</v>
      </c>
      <c r="H62" s="110">
        <f>'PVC 90 i 110'!$H$3</f>
        <v>0</v>
      </c>
      <c r="I62" s="110" t="str">
        <f>SUBSTITUTE(SUBSTITUTE(SUBSTITUTE(SUBSTITUTE(SUBSTITUTE(A62,"RS135","RS130",1),"SS090","SS087",1),"RO135","RO130",1),"OP090","OP087",1),"RS120","RS110",1)</f>
        <v>RE110-A-RY400-G</v>
      </c>
      <c r="J62" s="110">
        <f>'PVC 90 i 110'!D36</f>
        <v>0</v>
      </c>
    </row>
    <row r="63" spans="1:10" ht="12">
      <c r="A63" s="111" t="str">
        <f>SUBSTITUTE('PVC 90 i 110'!B37,"_",'PVC 90 i 110'!$D$34,1)</f>
        <v>RE110-A-HP----A</v>
      </c>
      <c r="B63" s="110">
        <f>'PVC 90 i 110'!$H$3</f>
        <v>0</v>
      </c>
      <c r="C63" s="110">
        <f>'PVC 90 i 110'!$H$6</f>
        <v>0</v>
      </c>
      <c r="D63" s="110">
        <f>'PVC 90 i 110'!$H$4</f>
        <v>0</v>
      </c>
      <c r="E63" s="110" t="str">
        <f>'PVC 90 i 110'!$H$5</f>
        <v>SHO</v>
      </c>
      <c r="F63" s="110">
        <f>'PVC 90 i 110'!$B$2</f>
        <v>0</v>
      </c>
      <c r="G63" s="244" t="str">
        <f>'PVC 90 i 110'!$B$7</f>
        <v>2019-04-1</v>
      </c>
      <c r="H63" s="110">
        <f>'PVC 90 i 110'!$H$3</f>
        <v>0</v>
      </c>
      <c r="I63" s="110" t="str">
        <f aca="true" t="shared" si="3" ref="I63:I80">SUBSTITUTE(SUBSTITUTE(SUBSTITUTE(SUBSTITUTE(SUBSTITUTE(A63,"RS135","RS130",1),"SS090","SS087",1),"RO135","RO130",1),"OP090","OP087",1),"RS120","RS110",1)</f>
        <v>RE110-A-HP----A</v>
      </c>
      <c r="J63" s="110">
        <f>'PVC 90 i 110'!D37</f>
        <v>0</v>
      </c>
    </row>
    <row r="64" spans="1:10" ht="12">
      <c r="A64" s="111" t="str">
        <f>SUBSTITUTE('PVC 90 i 110'!B38,"_",'PVC 90 i 110'!$D$34,1)</f>
        <v>RE110-A-HD----D</v>
      </c>
      <c r="B64" s="110">
        <f>'PVC 90 i 110'!$H$3</f>
        <v>0</v>
      </c>
      <c r="C64" s="110">
        <f>'PVC 90 i 110'!$H$6</f>
        <v>0</v>
      </c>
      <c r="D64" s="110">
        <f>'PVC 90 i 110'!$H$4</f>
        <v>0</v>
      </c>
      <c r="E64" s="110" t="str">
        <f>'PVC 90 i 110'!$H$5</f>
        <v>SHO</v>
      </c>
      <c r="F64" s="110">
        <f>'PVC 90 i 110'!$B$2</f>
        <v>0</v>
      </c>
      <c r="G64" s="244" t="str">
        <f>'PVC 90 i 110'!$B$7</f>
        <v>2019-04-1</v>
      </c>
      <c r="H64" s="110">
        <f>'PVC 90 i 110'!$H$3</f>
        <v>0</v>
      </c>
      <c r="I64" s="110" t="str">
        <f t="shared" si="3"/>
        <v>RE110-A-HD----D</v>
      </c>
      <c r="J64" s="110">
        <f>'PVC 90 i 110'!D38</f>
        <v>0</v>
      </c>
    </row>
    <row r="65" spans="1:10" ht="12">
      <c r="A65" s="111" t="str">
        <f>SUBSTITUTE('PVC 90 i 110'!B39,"_",'PVC 90 i 110'!$D$34,1)</f>
        <v>RE110-A-HG----D</v>
      </c>
      <c r="B65" s="110">
        <f>'PVC 90 i 110'!$H$3</f>
        <v>0</v>
      </c>
      <c r="C65" s="110">
        <f>'PVC 90 i 110'!$H$6</f>
        <v>0</v>
      </c>
      <c r="D65" s="110">
        <f>'PVC 90 i 110'!$H$4</f>
        <v>0</v>
      </c>
      <c r="E65" s="110" t="str">
        <f>'PVC 90 i 110'!$H$5</f>
        <v>SHO</v>
      </c>
      <c r="F65" s="110">
        <f>'PVC 90 i 110'!$B$2</f>
        <v>0</v>
      </c>
      <c r="G65" s="244" t="str">
        <f>'PVC 90 i 110'!$B$7</f>
        <v>2019-04-1</v>
      </c>
      <c r="H65" s="110">
        <f>'PVC 90 i 110'!$H$3</f>
        <v>0</v>
      </c>
      <c r="I65" s="110" t="str">
        <f t="shared" si="3"/>
        <v>RE110-A-HG----D</v>
      </c>
      <c r="J65" s="110">
        <f>'PVC 90 i 110'!D39</f>
        <v>0</v>
      </c>
    </row>
    <row r="66" spans="1:10" ht="12">
      <c r="A66" s="111" t="str">
        <f>SUBSTITUTE('PVC 90 i 110'!B40,"_",'PVC 90 i 110'!$D$34,1)</f>
        <v>RE110-A-LA----G</v>
      </c>
      <c r="B66" s="110">
        <f>'PVC 90 i 110'!$H$3</f>
        <v>0</v>
      </c>
      <c r="C66" s="110">
        <f>'PVC 90 i 110'!$H$6</f>
        <v>0</v>
      </c>
      <c r="D66" s="110">
        <f>'PVC 90 i 110'!$H$4</f>
        <v>0</v>
      </c>
      <c r="E66" s="110" t="str">
        <f>'PVC 90 i 110'!$H$5</f>
        <v>SHO</v>
      </c>
      <c r="F66" s="110">
        <f>'PVC 90 i 110'!$B$2</f>
        <v>0</v>
      </c>
      <c r="G66" s="244" t="str">
        <f>'PVC 90 i 110'!$B$7</f>
        <v>2019-04-1</v>
      </c>
      <c r="H66" s="110">
        <f>'PVC 90 i 110'!$H$3</f>
        <v>0</v>
      </c>
      <c r="I66" s="110" t="str">
        <f t="shared" si="3"/>
        <v>RE110-A-LA----G</v>
      </c>
      <c r="J66" s="110">
        <f>'PVC 90 i 110'!D40</f>
        <v>0</v>
      </c>
    </row>
    <row r="67" spans="1:10" ht="12">
      <c r="A67" s="111" t="str">
        <f>SUBSTITUTE('PVC 90 i 110'!B41,"_",'PVC 90 i 110'!$D$34,1)</f>
        <v>RE110-A-LW090-G</v>
      </c>
      <c r="B67" s="110">
        <f>'PVC 90 i 110'!$H$3</f>
        <v>0</v>
      </c>
      <c r="C67" s="110">
        <f>'PVC 90 i 110'!$H$6</f>
        <v>0</v>
      </c>
      <c r="D67" s="110">
        <f>'PVC 90 i 110'!$H$4</f>
        <v>0</v>
      </c>
      <c r="E67" s="110" t="str">
        <f>'PVC 90 i 110'!$H$5</f>
        <v>SHO</v>
      </c>
      <c r="F67" s="110">
        <f>'PVC 90 i 110'!$B$2</f>
        <v>0</v>
      </c>
      <c r="G67" s="244" t="str">
        <f>'PVC 90 i 110'!$B$7</f>
        <v>2019-04-1</v>
      </c>
      <c r="H67" s="110">
        <f>'PVC 90 i 110'!$H$3</f>
        <v>0</v>
      </c>
      <c r="I67" s="110" t="str">
        <f t="shared" si="3"/>
        <v>RE110-A-LW090-G</v>
      </c>
      <c r="J67" s="110">
        <f>'PVC 90 i 110'!D41</f>
        <v>0</v>
      </c>
    </row>
    <row r="68" spans="1:10" ht="12">
      <c r="A68" s="111" t="str">
        <f>SUBSTITUTE('PVC 90 i 110'!B42,"_",'PVC 90 i 110'!$D$34,1)</f>
        <v>RE110-A-LZ090-G</v>
      </c>
      <c r="B68" s="110">
        <f>'PVC 90 i 110'!$H$3</f>
        <v>0</v>
      </c>
      <c r="C68" s="110">
        <f>'PVC 90 i 110'!$H$6</f>
        <v>0</v>
      </c>
      <c r="D68" s="110">
        <f>'PVC 90 i 110'!$H$4</f>
        <v>0</v>
      </c>
      <c r="E68" s="110" t="str">
        <f>'PVC 90 i 110'!$H$5</f>
        <v>SHO</v>
      </c>
      <c r="F68" s="110">
        <f>'PVC 90 i 110'!$B$2</f>
        <v>0</v>
      </c>
      <c r="G68" s="244" t="str">
        <f>'PVC 90 i 110'!$B$7</f>
        <v>2019-04-1</v>
      </c>
      <c r="H68" s="110">
        <f>'PVC 90 i 110'!$H$3</f>
        <v>0</v>
      </c>
      <c r="I68" s="110" t="str">
        <f t="shared" si="3"/>
        <v>RE110-A-LZ090-G</v>
      </c>
      <c r="J68" s="110">
        <f>'PVC 90 i 110'!D42</f>
        <v>0</v>
      </c>
    </row>
    <row r="69" spans="1:10" ht="12">
      <c r="A69" s="111" t="str">
        <f>SUBSTITUTE('PVC 90 i 110'!B43,"_",'PVC 90 i 110'!$D$34,1)</f>
        <v>RE110-A-LW135-X</v>
      </c>
      <c r="B69" s="110">
        <f>'PVC 90 i 110'!$H$3</f>
        <v>0</v>
      </c>
      <c r="C69" s="110">
        <f>'PVC 90 i 110'!$H$6</f>
        <v>0</v>
      </c>
      <c r="D69" s="110">
        <f>'PVC 90 i 110'!$H$4</f>
        <v>0</v>
      </c>
      <c r="E69" s="110" t="str">
        <f>'PVC 90 i 110'!$H$5</f>
        <v>SHO</v>
      </c>
      <c r="F69" s="110">
        <f>'PVC 90 i 110'!$B$2</f>
        <v>0</v>
      </c>
      <c r="G69" s="244" t="str">
        <f>'PVC 90 i 110'!$B$7</f>
        <v>2019-04-1</v>
      </c>
      <c r="H69" s="110">
        <f>'PVC 90 i 110'!$H$3</f>
        <v>0</v>
      </c>
      <c r="I69" s="110" t="str">
        <f t="shared" si="3"/>
        <v>RE110-A-LW135-X</v>
      </c>
      <c r="J69" s="110">
        <f>'PVC 90 i 110'!D43</f>
        <v>0</v>
      </c>
    </row>
    <row r="70" spans="1:10" ht="12">
      <c r="A70" s="111" t="str">
        <f>SUBSTITUTE('PVC 90 i 110'!B44,"_",'PVC 90 i 110'!$D$34,1)</f>
        <v>RE110-A-LZ135-X</v>
      </c>
      <c r="B70" s="110">
        <f>'PVC 90 i 110'!$H$3</f>
        <v>0</v>
      </c>
      <c r="C70" s="110">
        <f>'PVC 90 i 110'!$H$6</f>
        <v>0</v>
      </c>
      <c r="D70" s="110">
        <f>'PVC 90 i 110'!$H$4</f>
        <v>0</v>
      </c>
      <c r="E70" s="110" t="str">
        <f>'PVC 90 i 110'!$H$5</f>
        <v>SHO</v>
      </c>
      <c r="F70" s="110">
        <f>'PVC 90 i 110'!$B$2</f>
        <v>0</v>
      </c>
      <c r="G70" s="244" t="str">
        <f>'PVC 90 i 110'!$B$7</f>
        <v>2019-04-1</v>
      </c>
      <c r="H70" s="110">
        <f>'PVC 90 i 110'!$H$3</f>
        <v>0</v>
      </c>
      <c r="I70" s="110" t="str">
        <f t="shared" si="3"/>
        <v>RE110-A-LZ135-X</v>
      </c>
      <c r="J70" s="110">
        <f>'PVC 90 i 110'!D44</f>
        <v>0</v>
      </c>
    </row>
    <row r="71" spans="1:10" ht="12">
      <c r="A71" s="111" t="str">
        <f>SUBSTITUTE('PVC 90 i 110'!B45,"_",'PVC 90 i 110'!$D$34,1)</f>
        <v>RE110-A-LW___-X</v>
      </c>
      <c r="B71" s="110">
        <f>'PVC 90 i 110'!$H$3</f>
        <v>0</v>
      </c>
      <c r="C71" s="110">
        <f>'PVC 90 i 110'!$H$6</f>
        <v>0</v>
      </c>
      <c r="D71" s="110">
        <f>'PVC 90 i 110'!$H$4</f>
        <v>0</v>
      </c>
      <c r="E71" s="110" t="str">
        <f>'PVC 90 i 110'!$H$5</f>
        <v>SHO</v>
      </c>
      <c r="F71" s="110">
        <f>'PVC 90 i 110'!$B$2</f>
        <v>0</v>
      </c>
      <c r="G71" s="244" t="str">
        <f>'PVC 90 i 110'!$B$7</f>
        <v>2019-04-1</v>
      </c>
      <c r="H71" s="110">
        <f>'PVC 90 i 110'!$H$3</f>
        <v>0</v>
      </c>
      <c r="I71" s="110" t="str">
        <f t="shared" si="3"/>
        <v>RE110-A-LW___-X</v>
      </c>
      <c r="J71" s="110">
        <f>'PVC 90 i 110'!D45</f>
        <v>0</v>
      </c>
    </row>
    <row r="72" spans="1:10" ht="12">
      <c r="A72" s="111" t="str">
        <f>SUBSTITUTE('PVC 90 i 110'!B46,"_",'PVC 90 i 110'!$D$34,1)</f>
        <v>RE110-A-LZ___-X</v>
      </c>
      <c r="B72" s="110">
        <f>'PVC 90 i 110'!$H$3</f>
        <v>0</v>
      </c>
      <c r="C72" s="110">
        <f>'PVC 90 i 110'!$H$6</f>
        <v>0</v>
      </c>
      <c r="D72" s="110">
        <f>'PVC 90 i 110'!$H$4</f>
        <v>0</v>
      </c>
      <c r="E72" s="110" t="str">
        <f>'PVC 90 i 110'!$H$5</f>
        <v>SHO</v>
      </c>
      <c r="F72" s="110">
        <f>'PVC 90 i 110'!$B$2</f>
        <v>0</v>
      </c>
      <c r="G72" s="244" t="str">
        <f>'PVC 90 i 110'!$B$7</f>
        <v>2019-04-1</v>
      </c>
      <c r="H72" s="110">
        <f>'PVC 90 i 110'!$H$3</f>
        <v>0</v>
      </c>
      <c r="I72" s="110" t="str">
        <f t="shared" si="3"/>
        <v>RE110-A-LZ___-X</v>
      </c>
      <c r="J72" s="110">
        <f>'PVC 90 i 110'!D46</f>
        <v>0</v>
      </c>
    </row>
    <row r="73" spans="1:10" ht="12">
      <c r="A73" s="111" t="str">
        <f>SUBSTITUTE('PVC 90 i 110'!B47,"_",'PVC 90 i 110'!$D$34,1)</f>
        <v>RE110-A-LE___-X</v>
      </c>
      <c r="B73" s="110">
        <f>'PVC 90 i 110'!$H$3</f>
        <v>0</v>
      </c>
      <c r="C73" s="110">
        <f>'PVC 90 i 110'!$H$6</f>
        <v>0</v>
      </c>
      <c r="D73" s="110">
        <f>'PVC 90 i 110'!$H$4</f>
        <v>0</v>
      </c>
      <c r="E73" s="110" t="str">
        <f>'PVC 90 i 110'!$H$5</f>
        <v>SHO</v>
      </c>
      <c r="F73" s="110">
        <f>'PVC 90 i 110'!$B$2</f>
        <v>0</v>
      </c>
      <c r="G73" s="244" t="str">
        <f>'PVC 90 i 110'!$B$7</f>
        <v>2019-04-1</v>
      </c>
      <c r="H73" s="110">
        <f>'PVC 90 i 110'!$H$3</f>
        <v>0</v>
      </c>
      <c r="I73" s="110" t="str">
        <f t="shared" si="3"/>
        <v>RE110-A-LE___-X</v>
      </c>
      <c r="J73" s="110">
        <f>'PVC 90 i 110'!D47</f>
        <v>0</v>
      </c>
    </row>
    <row r="74" spans="1:10" ht="12">
      <c r="A74" s="111" t="str">
        <f>SUBSTITUTE('PVC 90 i 110'!B48,"_",'PVC 90 i 110'!$D$34,1)</f>
        <v>RE110-A-LV___-X</v>
      </c>
      <c r="B74" s="110">
        <f>'PVC 90 i 110'!$H$3</f>
        <v>0</v>
      </c>
      <c r="C74" s="110">
        <f>'PVC 90 i 110'!$H$6</f>
        <v>0</v>
      </c>
      <c r="D74" s="110">
        <f>'PVC 90 i 110'!$H$4</f>
        <v>0</v>
      </c>
      <c r="E74" s="110" t="str">
        <f>'PVC 90 i 110'!$H$5</f>
        <v>SHO</v>
      </c>
      <c r="F74" s="110">
        <f>'PVC 90 i 110'!$B$2</f>
        <v>0</v>
      </c>
      <c r="G74" s="244" t="str">
        <f>'PVC 90 i 110'!$B$7</f>
        <v>2019-04-1</v>
      </c>
      <c r="H74" s="110">
        <f>'PVC 90 i 110'!$H$3</f>
        <v>0</v>
      </c>
      <c r="I74" s="110" t="str">
        <f t="shared" si="3"/>
        <v>RE110-A-LV___-X</v>
      </c>
      <c r="J74" s="110">
        <f>'PVC 90 i 110'!D48</f>
        <v>0</v>
      </c>
    </row>
    <row r="75" spans="1:10" ht="12">
      <c r="A75" s="111" t="str">
        <f>SUBSTITUTE('PVC 90 i 110'!B49,"_",'PVC 90 i 110'!$D$34,1)</f>
        <v>RE110-A-OP080-G</v>
      </c>
      <c r="B75" s="110">
        <f>'PVC 90 i 110'!$H$3</f>
        <v>0</v>
      </c>
      <c r="C75" s="110">
        <f>'PVC 90 i 110'!$H$6</f>
        <v>0</v>
      </c>
      <c r="D75" s="110">
        <f>'PVC 90 i 110'!$H$4</f>
        <v>0</v>
      </c>
      <c r="E75" s="110" t="str">
        <f>'PVC 90 i 110'!$H$5</f>
        <v>SHO</v>
      </c>
      <c r="F75" s="110">
        <f>'PVC 90 i 110'!$B$2</f>
        <v>0</v>
      </c>
      <c r="G75" s="244" t="str">
        <f>'PVC 90 i 110'!$B$7</f>
        <v>2019-04-1</v>
      </c>
      <c r="H75" s="110">
        <f>'PVC 90 i 110'!$H$3</f>
        <v>0</v>
      </c>
      <c r="I75" s="110" t="str">
        <f t="shared" si="3"/>
        <v>RE110-A-OP080-G</v>
      </c>
      <c r="J75" s="110">
        <f>'PVC 90 i 110'!D49</f>
        <v>0</v>
      </c>
    </row>
    <row r="76" spans="1:10" ht="12">
      <c r="A76" s="111" t="str">
        <f>SUBSTITUTE('PVC 90 i 110'!B50,"_",'PVC 90 i 110'!$D$34,1)</f>
        <v>RE110-A-ZL----G</v>
      </c>
      <c r="B76" s="110">
        <f>'PVC 90 i 110'!$H$3</f>
        <v>0</v>
      </c>
      <c r="C76" s="110">
        <f>'PVC 90 i 110'!$H$6</f>
        <v>0</v>
      </c>
      <c r="D76" s="110">
        <f>'PVC 90 i 110'!$H$4</f>
        <v>0</v>
      </c>
      <c r="E76" s="110" t="str">
        <f>'PVC 90 i 110'!$H$5</f>
        <v>SHO</v>
      </c>
      <c r="F76" s="110">
        <f>'PVC 90 i 110'!$B$2</f>
        <v>0</v>
      </c>
      <c r="G76" s="244" t="str">
        <f>'PVC 90 i 110'!$B$7</f>
        <v>2019-04-1</v>
      </c>
      <c r="H76" s="110">
        <f>'PVC 90 i 110'!$H$3</f>
        <v>0</v>
      </c>
      <c r="I76" s="110" t="str">
        <f t="shared" si="3"/>
        <v>RE110-A-ZL----G</v>
      </c>
      <c r="J76" s="110">
        <f>'PVC 90 i 110'!D50</f>
        <v>0</v>
      </c>
    </row>
    <row r="77" spans="1:10" ht="12">
      <c r="A77" s="111" t="str">
        <f>SUBSTITUTE('PVC 90 i 110'!B51,"_",'PVC 90 i 110'!$D$34,1)</f>
        <v>RE110-A-ZP----G</v>
      </c>
      <c r="B77" s="110">
        <f>'PVC 90 i 110'!$H$3</f>
        <v>0</v>
      </c>
      <c r="C77" s="110">
        <f>'PVC 90 i 110'!$H$6</f>
        <v>0</v>
      </c>
      <c r="D77" s="110">
        <f>'PVC 90 i 110'!$H$4</f>
        <v>0</v>
      </c>
      <c r="E77" s="110" t="str">
        <f>'PVC 90 i 110'!$H$5</f>
        <v>SHO</v>
      </c>
      <c r="F77" s="110">
        <f>'PVC 90 i 110'!$B$2</f>
        <v>0</v>
      </c>
      <c r="G77" s="244" t="str">
        <f>'PVC 90 i 110'!$B$7</f>
        <v>2019-04-1</v>
      </c>
      <c r="H77" s="110">
        <f>'PVC 90 i 110'!$H$3</f>
        <v>0</v>
      </c>
      <c r="I77" s="110" t="str">
        <f t="shared" si="3"/>
        <v>RE110-A-ZP----G</v>
      </c>
      <c r="J77" s="110">
        <f>'PVC 90 i 110'!D51</f>
        <v>0</v>
      </c>
    </row>
    <row r="78" spans="1:10" ht="12">
      <c r="A78" s="111" t="str">
        <f>SUBSTITUTE('PVC 90 i 110'!B53,"_",'PVC 90 i 110'!$D$34,1)</f>
        <v>SP080-A-RU400-G</v>
      </c>
      <c r="B78" s="110">
        <f>'PVC 90 i 110'!$H$3</f>
        <v>0</v>
      </c>
      <c r="C78" s="110">
        <f>'PVC 90 i 110'!$H$6</f>
        <v>0</v>
      </c>
      <c r="D78" s="110">
        <f>'PVC 90 i 110'!$H$4</f>
        <v>0</v>
      </c>
      <c r="E78" s="110" t="str">
        <f>'PVC 90 i 110'!$H$5</f>
        <v>SHO</v>
      </c>
      <c r="F78" s="110">
        <f>'PVC 90 i 110'!$B$2</f>
        <v>0</v>
      </c>
      <c r="G78" s="244" t="str">
        <f>'PVC 90 i 110'!$B$7</f>
        <v>2019-04-1</v>
      </c>
      <c r="H78" s="110">
        <f>'PVC 90 i 110'!$H$3</f>
        <v>0</v>
      </c>
      <c r="I78" s="110" t="str">
        <f t="shared" si="3"/>
        <v>SP080-A-RU400-G</v>
      </c>
      <c r="J78" s="110">
        <f>'PVC 90 i 110'!D53</f>
        <v>0</v>
      </c>
    </row>
    <row r="79" spans="1:10" ht="12">
      <c r="A79" s="111" t="str">
        <f>SUBSTITUTE('PVC 90 i 110'!B54,"_",'PVC 90 i 110'!$D$34,1)</f>
        <v>SP080-A-MU----G</v>
      </c>
      <c r="B79" s="110">
        <f>'PVC 90 i 110'!$H$3</f>
        <v>0</v>
      </c>
      <c r="C79" s="110">
        <f>'PVC 90 i 110'!$H$6</f>
        <v>0</v>
      </c>
      <c r="D79" s="110">
        <f>'PVC 90 i 110'!$H$4</f>
        <v>0</v>
      </c>
      <c r="E79" s="110" t="str">
        <f>'PVC 90 i 110'!$H$5</f>
        <v>SHO</v>
      </c>
      <c r="F79" s="110">
        <f>'PVC 90 i 110'!$B$2</f>
        <v>0</v>
      </c>
      <c r="G79" s="244" t="str">
        <f>'PVC 90 i 110'!$B$7</f>
        <v>2019-04-1</v>
      </c>
      <c r="H79" s="110">
        <f>'PVC 90 i 110'!$H$3</f>
        <v>0</v>
      </c>
      <c r="I79" s="110" t="str">
        <f t="shared" si="3"/>
        <v>SP080-A-MU----G</v>
      </c>
      <c r="J79" s="110">
        <f>'PVC 90 i 110'!D54</f>
        <v>0</v>
      </c>
    </row>
    <row r="80" spans="1:10" ht="12">
      <c r="A80" s="111" t="str">
        <f>SUBSTITUTE('PVC 90 i 110'!B55,"_",'PVC 90 i 110'!$D$34,1)</f>
        <v>SP080-A-KO067-G</v>
      </c>
      <c r="B80" s="110">
        <f>'PVC 90 i 110'!$H$3</f>
        <v>0</v>
      </c>
      <c r="C80" s="110">
        <f>'PVC 90 i 110'!$H$6</f>
        <v>0</v>
      </c>
      <c r="D80" s="110">
        <f>'PVC 90 i 110'!$H$4</f>
        <v>0</v>
      </c>
      <c r="E80" s="110" t="str">
        <f>'PVC 90 i 110'!$H$5</f>
        <v>SHO</v>
      </c>
      <c r="F80" s="110">
        <f>'PVC 90 i 110'!$B$2</f>
        <v>0</v>
      </c>
      <c r="G80" s="244" t="str">
        <f>'PVC 90 i 110'!$B$7</f>
        <v>2019-04-1</v>
      </c>
      <c r="H80" s="110">
        <f>'PVC 90 i 110'!$H$3</f>
        <v>0</v>
      </c>
      <c r="I80" s="110" t="str">
        <f t="shared" si="3"/>
        <v>SP080-A-KO067-G</v>
      </c>
      <c r="J80" s="110">
        <f>'PVC 90 i 110'!D55</f>
        <v>0</v>
      </c>
    </row>
    <row r="81" spans="1:10" ht="12">
      <c r="A81" s="111" t="str">
        <f>SUBSTITUTE('PVC 90 i 110'!B56,"_",'PVC 90 i 110'!$D$34,1)</f>
        <v>SP080-A-TR067-G</v>
      </c>
      <c r="B81" s="110">
        <f>'PVC 90 i 110'!$H$3</f>
        <v>0</v>
      </c>
      <c r="C81" s="110">
        <f>'PVC 90 i 110'!$H$6</f>
        <v>0</v>
      </c>
      <c r="D81" s="110">
        <f>'PVC 90 i 110'!$H$4</f>
        <v>0</v>
      </c>
      <c r="E81" s="110" t="str">
        <f>'PVC 90 i 110'!$H$5</f>
        <v>SHO</v>
      </c>
      <c r="F81" s="110">
        <f>'PVC 90 i 110'!$B$2</f>
        <v>0</v>
      </c>
      <c r="G81" s="244" t="str">
        <f>'PVC 90 i 110'!$B$7</f>
        <v>2019-04-1</v>
      </c>
      <c r="H81" s="110">
        <f>'PVC 90 i 110'!$H$3</f>
        <v>0</v>
      </c>
      <c r="I81" s="110" t="str">
        <f>SUBSTITUTE(SUBSTITUTE(SUBSTITUTE(SUBSTITUTE(SUBSTITUTE(A81,"RS135","RS130",1),"SS090","SS087",1),"RO135","RO130",1),"OP090","OP087",1),"RS120","RS110",1)</f>
        <v>SP080-A-TR067-G</v>
      </c>
      <c r="J81" s="110">
        <f>'PVC 90 i 110'!D56</f>
        <v>0</v>
      </c>
    </row>
    <row r="82" spans="1:10" ht="12">
      <c r="A82" s="111" t="str">
        <f>SUBSTITUTE('PVC 90 i 110'!B57,"_",'PVC 90 i 110'!$D$34,1)</f>
        <v>SP080-A-OD----A</v>
      </c>
      <c r="B82" s="110">
        <f>'PVC 90 i 110'!$H$3</f>
        <v>0</v>
      </c>
      <c r="C82" s="110">
        <f>'PVC 90 i 110'!$H$6</f>
        <v>0</v>
      </c>
      <c r="D82" s="110">
        <f>'PVC 90 i 110'!$H$4</f>
        <v>0</v>
      </c>
      <c r="E82" s="110" t="str">
        <f>'PVC 90 i 110'!$H$5</f>
        <v>SHO</v>
      </c>
      <c r="F82" s="110">
        <f>'PVC 90 i 110'!$B$2</f>
        <v>0</v>
      </c>
      <c r="G82" s="244" t="str">
        <f>'PVC 90 i 110'!$B$7</f>
        <v>2019-04-1</v>
      </c>
      <c r="H82" s="110">
        <f>'PVC 90 i 110'!$H$3</f>
        <v>0</v>
      </c>
      <c r="I82" s="110" t="str">
        <f>SUBSTITUTE(SUBSTITUTE(SUBSTITUTE(SUBSTITUTE(SUBSTITUTE(A82,"RS135","RS130",1),"SS090","SS087",1),"RO135","RO130",1),"OP090","OP087",1),"RS120","RS110",1)</f>
        <v>SP080-A-OD----A</v>
      </c>
      <c r="J82" s="110">
        <f>'PVC 90 i 110'!D57</f>
        <v>0</v>
      </c>
    </row>
    <row r="83" spans="1:10" ht="12">
      <c r="A83" s="111" t="str">
        <f>SUBSTITUTE('PVC 90 i 110'!B36,"_",'PVC 90 i 110'!$E$34,1)</f>
        <v>RE110-B-RY400-G</v>
      </c>
      <c r="B83" s="110">
        <f>'PVC 90 i 110'!$H$3</f>
        <v>0</v>
      </c>
      <c r="C83" s="110">
        <f>'PVC 90 i 110'!$H$6</f>
        <v>0</v>
      </c>
      <c r="D83" s="110">
        <f>'PVC 90 i 110'!$H$4</f>
        <v>0</v>
      </c>
      <c r="E83" s="110" t="str">
        <f>'PVC 90 i 110'!$H$5</f>
        <v>SHO</v>
      </c>
      <c r="F83" s="110">
        <f>'PVC 90 i 110'!$B$2</f>
        <v>0</v>
      </c>
      <c r="G83" s="244" t="str">
        <f>'PVC 90 i 110'!$B$7</f>
        <v>2019-04-1</v>
      </c>
      <c r="H83" s="110">
        <f>'PVC 90 i 110'!$H$3</f>
        <v>0</v>
      </c>
      <c r="I83" s="110" t="str">
        <f>SUBSTITUTE(SUBSTITUTE(SUBSTITUTE(SUBSTITUTE(SUBSTITUTE(A83,"RS135","RS130",1),"SS090","SS087",1),"RO135","RO130",1),"OP090","OP087",1),"RS120","RS110",1)</f>
        <v>RE110-B-RY400-G</v>
      </c>
      <c r="J83" s="110">
        <f>'PVC 90 i 110'!E36</f>
        <v>0</v>
      </c>
    </row>
    <row r="84" spans="1:10" ht="12">
      <c r="A84" s="111" t="str">
        <f>SUBSTITUTE('PVC 90 i 110'!B37,"_",'PVC 90 i 110'!$E$34,1)</f>
        <v>RE110-B-HP----A</v>
      </c>
      <c r="B84" s="110">
        <f>'PVC 90 i 110'!$H$3</f>
        <v>0</v>
      </c>
      <c r="C84" s="110">
        <f>'PVC 90 i 110'!$H$6</f>
        <v>0</v>
      </c>
      <c r="D84" s="110">
        <f>'PVC 90 i 110'!$H$4</f>
        <v>0</v>
      </c>
      <c r="E84" s="110" t="str">
        <f>'PVC 90 i 110'!$H$5</f>
        <v>SHO</v>
      </c>
      <c r="F84" s="110">
        <f>'PVC 90 i 110'!$B$2</f>
        <v>0</v>
      </c>
      <c r="G84" s="244" t="str">
        <f>'PVC 90 i 110'!$B$7</f>
        <v>2019-04-1</v>
      </c>
      <c r="H84" s="110">
        <f>'PVC 90 i 110'!$H$3</f>
        <v>0</v>
      </c>
      <c r="I84" s="110" t="str">
        <f aca="true" t="shared" si="4" ref="I84:I104">SUBSTITUTE(SUBSTITUTE(SUBSTITUTE(SUBSTITUTE(SUBSTITUTE(A84,"RS135","RS130",1),"SS090","SS087",1),"RO135","RO130",1),"OP090","OP087",1),"RS120","RS110",1)</f>
        <v>RE110-B-HP----A</v>
      </c>
      <c r="J84" s="110">
        <f>'PVC 90 i 110'!E37</f>
        <v>0</v>
      </c>
    </row>
    <row r="85" spans="1:10" ht="12">
      <c r="A85" s="111" t="str">
        <f>SUBSTITUTE('PVC 90 i 110'!B38,"_",'PVC 90 i 110'!$E$34,1)</f>
        <v>RE110-B-HD----D</v>
      </c>
      <c r="B85" s="110">
        <f>'PVC 90 i 110'!$H$3</f>
        <v>0</v>
      </c>
      <c r="C85" s="110">
        <f>'PVC 90 i 110'!$H$6</f>
        <v>0</v>
      </c>
      <c r="D85" s="110">
        <f>'PVC 90 i 110'!$H$4</f>
        <v>0</v>
      </c>
      <c r="E85" s="110" t="str">
        <f>'PVC 90 i 110'!$H$5</f>
        <v>SHO</v>
      </c>
      <c r="F85" s="110">
        <f>'PVC 90 i 110'!$B$2</f>
        <v>0</v>
      </c>
      <c r="G85" s="244" t="str">
        <f>'PVC 90 i 110'!$B$7</f>
        <v>2019-04-1</v>
      </c>
      <c r="H85" s="110">
        <f>'PVC 90 i 110'!$H$3</f>
        <v>0</v>
      </c>
      <c r="I85" s="110" t="str">
        <f t="shared" si="4"/>
        <v>RE110-B-HD----D</v>
      </c>
      <c r="J85" s="110">
        <f>'PVC 90 i 110'!E38</f>
        <v>0</v>
      </c>
    </row>
    <row r="86" spans="1:10" ht="12">
      <c r="A86" s="111" t="str">
        <f>SUBSTITUTE('PVC 90 i 110'!B39,"_",'PVC 90 i 110'!$E$34,1)</f>
        <v>RE110-B-HG----D</v>
      </c>
      <c r="B86" s="110">
        <f>'PVC 90 i 110'!$H$3</f>
        <v>0</v>
      </c>
      <c r="C86" s="110">
        <f>'PVC 90 i 110'!$H$6</f>
        <v>0</v>
      </c>
      <c r="D86" s="110">
        <f>'PVC 90 i 110'!$H$4</f>
        <v>0</v>
      </c>
      <c r="E86" s="110" t="str">
        <f>'PVC 90 i 110'!$H$5</f>
        <v>SHO</v>
      </c>
      <c r="F86" s="110">
        <f>'PVC 90 i 110'!$B$2</f>
        <v>0</v>
      </c>
      <c r="G86" s="244" t="str">
        <f>'PVC 90 i 110'!$B$7</f>
        <v>2019-04-1</v>
      </c>
      <c r="H86" s="110">
        <f>'PVC 90 i 110'!$H$3</f>
        <v>0</v>
      </c>
      <c r="I86" s="110" t="str">
        <f t="shared" si="4"/>
        <v>RE110-B-HG----D</v>
      </c>
      <c r="J86" s="110">
        <f>'PVC 90 i 110'!E39</f>
        <v>0</v>
      </c>
    </row>
    <row r="87" spans="1:10" ht="12">
      <c r="A87" s="111" t="str">
        <f>SUBSTITUTE('PVC 90 i 110'!B40,"_",'PVC 90 i 110'!$E$34,1)</f>
        <v>RE110-B-LA----G</v>
      </c>
      <c r="B87" s="110">
        <f>'PVC 90 i 110'!$H$3</f>
        <v>0</v>
      </c>
      <c r="C87" s="110">
        <f>'PVC 90 i 110'!$H$6</f>
        <v>0</v>
      </c>
      <c r="D87" s="110">
        <f>'PVC 90 i 110'!$H$4</f>
        <v>0</v>
      </c>
      <c r="E87" s="110" t="str">
        <f>'PVC 90 i 110'!$H$5</f>
        <v>SHO</v>
      </c>
      <c r="F87" s="110">
        <f>'PVC 90 i 110'!$B$2</f>
        <v>0</v>
      </c>
      <c r="G87" s="244" t="str">
        <f>'PVC 90 i 110'!$B$7</f>
        <v>2019-04-1</v>
      </c>
      <c r="H87" s="110">
        <f>'PVC 90 i 110'!$H$3</f>
        <v>0</v>
      </c>
      <c r="I87" s="110" t="str">
        <f t="shared" si="4"/>
        <v>RE110-B-LA----G</v>
      </c>
      <c r="J87" s="110">
        <f>'PVC 90 i 110'!E40</f>
        <v>0</v>
      </c>
    </row>
    <row r="88" spans="1:10" ht="12">
      <c r="A88" s="111" t="str">
        <f>SUBSTITUTE('PVC 90 i 110'!B41,"_",'PVC 90 i 110'!$E$34,1)</f>
        <v>RE110-B-LW090-G</v>
      </c>
      <c r="B88" s="110">
        <f>'PVC 90 i 110'!$H$3</f>
        <v>0</v>
      </c>
      <c r="C88" s="110">
        <f>'PVC 90 i 110'!$H$6</f>
        <v>0</v>
      </c>
      <c r="D88" s="110">
        <f>'PVC 90 i 110'!$H$4</f>
        <v>0</v>
      </c>
      <c r="E88" s="110" t="str">
        <f>'PVC 90 i 110'!$H$5</f>
        <v>SHO</v>
      </c>
      <c r="F88" s="110">
        <f>'PVC 90 i 110'!$B$2</f>
        <v>0</v>
      </c>
      <c r="G88" s="244" t="str">
        <f>'PVC 90 i 110'!$B$7</f>
        <v>2019-04-1</v>
      </c>
      <c r="H88" s="110">
        <f>'PVC 90 i 110'!$H$3</f>
        <v>0</v>
      </c>
      <c r="I88" s="110" t="str">
        <f t="shared" si="4"/>
        <v>RE110-B-LW090-G</v>
      </c>
      <c r="J88" s="110">
        <f>'PVC 90 i 110'!E41</f>
        <v>0</v>
      </c>
    </row>
    <row r="89" spans="1:10" ht="12">
      <c r="A89" s="111" t="str">
        <f>SUBSTITUTE('PVC 90 i 110'!B42,"_",'PVC 90 i 110'!$E$34,1)</f>
        <v>RE110-B-LZ090-G</v>
      </c>
      <c r="B89" s="110">
        <f>'PVC 90 i 110'!$H$3</f>
        <v>0</v>
      </c>
      <c r="C89" s="110">
        <f>'PVC 90 i 110'!$H$6</f>
        <v>0</v>
      </c>
      <c r="D89" s="110">
        <f>'PVC 90 i 110'!$H$4</f>
        <v>0</v>
      </c>
      <c r="E89" s="110" t="str">
        <f>'PVC 90 i 110'!$H$5</f>
        <v>SHO</v>
      </c>
      <c r="F89" s="110">
        <f>'PVC 90 i 110'!$B$2</f>
        <v>0</v>
      </c>
      <c r="G89" s="244" t="str">
        <f>'PVC 90 i 110'!$B$7</f>
        <v>2019-04-1</v>
      </c>
      <c r="H89" s="110">
        <f>'PVC 90 i 110'!$H$3</f>
        <v>0</v>
      </c>
      <c r="I89" s="110" t="str">
        <f t="shared" si="4"/>
        <v>RE110-B-LZ090-G</v>
      </c>
      <c r="J89" s="110">
        <f>'PVC 90 i 110'!E42</f>
        <v>0</v>
      </c>
    </row>
    <row r="90" spans="1:10" ht="12">
      <c r="A90" s="111" t="str">
        <f>SUBSTITUTE('PVC 90 i 110'!B43,"_",'PVC 90 i 110'!$E$34,1)</f>
        <v>RE110-B-LW135-X</v>
      </c>
      <c r="B90" s="110">
        <f>'PVC 90 i 110'!$H$3</f>
        <v>0</v>
      </c>
      <c r="C90" s="110">
        <f>'PVC 90 i 110'!$H$6</f>
        <v>0</v>
      </c>
      <c r="D90" s="110">
        <f>'PVC 90 i 110'!$H$4</f>
        <v>0</v>
      </c>
      <c r="E90" s="110" t="str">
        <f>'PVC 90 i 110'!$H$5</f>
        <v>SHO</v>
      </c>
      <c r="F90" s="110">
        <f>'PVC 90 i 110'!$B$2</f>
        <v>0</v>
      </c>
      <c r="G90" s="244" t="str">
        <f>'PVC 90 i 110'!$B$7</f>
        <v>2019-04-1</v>
      </c>
      <c r="H90" s="110">
        <f>'PVC 90 i 110'!$H$3</f>
        <v>0</v>
      </c>
      <c r="I90" s="110" t="str">
        <f t="shared" si="4"/>
        <v>RE110-B-LW135-X</v>
      </c>
      <c r="J90" s="110">
        <f>'PVC 90 i 110'!E43</f>
        <v>0</v>
      </c>
    </row>
    <row r="91" spans="1:10" ht="12">
      <c r="A91" s="111" t="str">
        <f>SUBSTITUTE('PVC 90 i 110'!B44,"_",'PVC 90 i 110'!$E$34,1)</f>
        <v>RE110-B-LZ135-X</v>
      </c>
      <c r="B91" s="110">
        <f>'PVC 90 i 110'!$H$3</f>
        <v>0</v>
      </c>
      <c r="C91" s="110">
        <f>'PVC 90 i 110'!$H$6</f>
        <v>0</v>
      </c>
      <c r="D91" s="110">
        <f>'PVC 90 i 110'!$H$4</f>
        <v>0</v>
      </c>
      <c r="E91" s="110" t="str">
        <f>'PVC 90 i 110'!$H$5</f>
        <v>SHO</v>
      </c>
      <c r="F91" s="110">
        <f>'PVC 90 i 110'!$B$2</f>
        <v>0</v>
      </c>
      <c r="G91" s="244" t="str">
        <f>'PVC 90 i 110'!$B$7</f>
        <v>2019-04-1</v>
      </c>
      <c r="H91" s="110">
        <f>'PVC 90 i 110'!$H$3</f>
        <v>0</v>
      </c>
      <c r="I91" s="110" t="str">
        <f t="shared" si="4"/>
        <v>RE110-B-LZ135-X</v>
      </c>
      <c r="J91" s="110">
        <f>'PVC 90 i 110'!E44</f>
        <v>0</v>
      </c>
    </row>
    <row r="92" spans="1:10" ht="12">
      <c r="A92" s="111" t="str">
        <f>SUBSTITUTE('PVC 90 i 110'!B45,"_",'PVC 90 i 110'!$E$34,1)</f>
        <v>RE110-B-LW___-X</v>
      </c>
      <c r="B92" s="110">
        <f>'PVC 90 i 110'!$H$3</f>
        <v>0</v>
      </c>
      <c r="C92" s="110">
        <f>'PVC 90 i 110'!$H$6</f>
        <v>0</v>
      </c>
      <c r="D92" s="110">
        <f>'PVC 90 i 110'!$H$4</f>
        <v>0</v>
      </c>
      <c r="E92" s="110" t="str">
        <f>'PVC 90 i 110'!$H$5</f>
        <v>SHO</v>
      </c>
      <c r="F92" s="110">
        <f>'PVC 90 i 110'!$B$2</f>
        <v>0</v>
      </c>
      <c r="G92" s="244" t="str">
        <f>'PVC 90 i 110'!$B$7</f>
        <v>2019-04-1</v>
      </c>
      <c r="H92" s="110">
        <f>'PVC 90 i 110'!$H$3</f>
        <v>0</v>
      </c>
      <c r="I92" s="110" t="str">
        <f t="shared" si="4"/>
        <v>RE110-B-LW___-X</v>
      </c>
      <c r="J92" s="110">
        <f>'PVC 90 i 110'!E45</f>
        <v>0</v>
      </c>
    </row>
    <row r="93" spans="1:10" ht="12">
      <c r="A93" s="111" t="str">
        <f>SUBSTITUTE('PVC 90 i 110'!B46,"_",'PVC 90 i 110'!$E$34,1)</f>
        <v>RE110-B-LZ___-X</v>
      </c>
      <c r="B93" s="110">
        <f>'PVC 90 i 110'!$H$3</f>
        <v>0</v>
      </c>
      <c r="C93" s="110">
        <f>'PVC 90 i 110'!$H$6</f>
        <v>0</v>
      </c>
      <c r="D93" s="110">
        <f>'PVC 90 i 110'!$H$4</f>
        <v>0</v>
      </c>
      <c r="E93" s="110" t="str">
        <f>'PVC 90 i 110'!$H$5</f>
        <v>SHO</v>
      </c>
      <c r="F93" s="110">
        <f>'PVC 90 i 110'!$B$2</f>
        <v>0</v>
      </c>
      <c r="G93" s="244" t="str">
        <f>'PVC 90 i 110'!$B$7</f>
        <v>2019-04-1</v>
      </c>
      <c r="H93" s="110">
        <f>'PVC 90 i 110'!$H$3</f>
        <v>0</v>
      </c>
      <c r="I93" s="110" t="str">
        <f t="shared" si="4"/>
        <v>RE110-B-LZ___-X</v>
      </c>
      <c r="J93" s="110">
        <f>'PVC 90 i 110'!E46</f>
        <v>0</v>
      </c>
    </row>
    <row r="94" spans="1:10" ht="12">
      <c r="A94" s="111" t="str">
        <f>SUBSTITUTE('PVC 90 i 110'!B47,"_",'PVC 90 i 110'!$E$34,1)</f>
        <v>RE110-B-LE___-X</v>
      </c>
      <c r="B94" s="110">
        <f>'PVC 90 i 110'!$H$3</f>
        <v>0</v>
      </c>
      <c r="C94" s="110">
        <f>'PVC 90 i 110'!$H$6</f>
        <v>0</v>
      </c>
      <c r="D94" s="110">
        <f>'PVC 90 i 110'!$H$4</f>
        <v>0</v>
      </c>
      <c r="E94" s="110" t="str">
        <f>'PVC 90 i 110'!$H$5</f>
        <v>SHO</v>
      </c>
      <c r="F94" s="110">
        <f>'PVC 90 i 110'!$B$2</f>
        <v>0</v>
      </c>
      <c r="G94" s="244" t="str">
        <f>'PVC 90 i 110'!$B$7</f>
        <v>2019-04-1</v>
      </c>
      <c r="H94" s="110">
        <f>'PVC 90 i 110'!$H$3</f>
        <v>0</v>
      </c>
      <c r="I94" s="110" t="str">
        <f t="shared" si="4"/>
        <v>RE110-B-LE___-X</v>
      </c>
      <c r="J94" s="110">
        <f>'PVC 90 i 110'!E47</f>
        <v>0</v>
      </c>
    </row>
    <row r="95" spans="1:10" ht="12">
      <c r="A95" s="111" t="str">
        <f>SUBSTITUTE('PVC 90 i 110'!B48,"_",'PVC 90 i 110'!$E$34,1)</f>
        <v>RE110-B-LV___-X</v>
      </c>
      <c r="B95" s="110">
        <f>'PVC 90 i 110'!$H$3</f>
        <v>0</v>
      </c>
      <c r="C95" s="110">
        <f>'PVC 90 i 110'!$H$6</f>
        <v>0</v>
      </c>
      <c r="D95" s="110">
        <f>'PVC 90 i 110'!$H$4</f>
        <v>0</v>
      </c>
      <c r="E95" s="110" t="str">
        <f>'PVC 90 i 110'!$H$5</f>
        <v>SHO</v>
      </c>
      <c r="F95" s="110">
        <f>'PVC 90 i 110'!$B$2</f>
        <v>0</v>
      </c>
      <c r="G95" s="244" t="str">
        <f>'PVC 90 i 110'!$B$7</f>
        <v>2019-04-1</v>
      </c>
      <c r="H95" s="110">
        <f>'PVC 90 i 110'!$H$3</f>
        <v>0</v>
      </c>
      <c r="I95" s="110" t="str">
        <f t="shared" si="4"/>
        <v>RE110-B-LV___-X</v>
      </c>
      <c r="J95" s="110">
        <f>'PVC 90 i 110'!E48</f>
        <v>0</v>
      </c>
    </row>
    <row r="96" spans="1:10" ht="12">
      <c r="A96" s="111" t="str">
        <f>SUBSTITUTE('PVC 90 i 110'!B49,"_",'PVC 90 i 110'!$E$34,1)</f>
        <v>RE110-B-OP080-G</v>
      </c>
      <c r="B96" s="110">
        <f>'PVC 90 i 110'!$H$3</f>
        <v>0</v>
      </c>
      <c r="C96" s="110">
        <f>'PVC 90 i 110'!$H$6</f>
        <v>0</v>
      </c>
      <c r="D96" s="110">
        <f>'PVC 90 i 110'!$H$4</f>
        <v>0</v>
      </c>
      <c r="E96" s="110" t="str">
        <f>'PVC 90 i 110'!$H$5</f>
        <v>SHO</v>
      </c>
      <c r="F96" s="110">
        <f>'PVC 90 i 110'!$B$2</f>
        <v>0</v>
      </c>
      <c r="G96" s="244" t="str">
        <f>'PVC 90 i 110'!$B$7</f>
        <v>2019-04-1</v>
      </c>
      <c r="H96" s="110">
        <f>'PVC 90 i 110'!$H$3</f>
        <v>0</v>
      </c>
      <c r="I96" s="110" t="str">
        <f t="shared" si="4"/>
        <v>RE110-B-OP080-G</v>
      </c>
      <c r="J96" s="110">
        <f>'PVC 90 i 110'!E49</f>
        <v>0</v>
      </c>
    </row>
    <row r="97" spans="1:10" ht="12">
      <c r="A97" s="111" t="str">
        <f>SUBSTITUTE('PVC 90 i 110'!B50,"_",'PVC 90 i 110'!$E$34,1)</f>
        <v>RE110-B-ZL----G</v>
      </c>
      <c r="B97" s="110">
        <f>'PVC 90 i 110'!$H$3</f>
        <v>0</v>
      </c>
      <c r="C97" s="110">
        <f>'PVC 90 i 110'!$H$6</f>
        <v>0</v>
      </c>
      <c r="D97" s="110">
        <f>'PVC 90 i 110'!$H$4</f>
        <v>0</v>
      </c>
      <c r="E97" s="110" t="str">
        <f>'PVC 90 i 110'!$H$5</f>
        <v>SHO</v>
      </c>
      <c r="F97" s="110">
        <f>'PVC 90 i 110'!$B$2</f>
        <v>0</v>
      </c>
      <c r="G97" s="244" t="str">
        <f>'PVC 90 i 110'!$B$7</f>
        <v>2019-04-1</v>
      </c>
      <c r="H97" s="110">
        <f>'PVC 90 i 110'!$H$3</f>
        <v>0</v>
      </c>
      <c r="I97" s="110" t="str">
        <f t="shared" si="4"/>
        <v>RE110-B-ZL----G</v>
      </c>
      <c r="J97" s="110">
        <f>'PVC 90 i 110'!E50</f>
        <v>0</v>
      </c>
    </row>
    <row r="98" spans="1:10" ht="12">
      <c r="A98" s="111" t="str">
        <f>SUBSTITUTE('PVC 90 i 110'!B51,"_",'PVC 90 i 110'!$E$34,1)</f>
        <v>RE110-B-ZP----G</v>
      </c>
      <c r="B98" s="110">
        <f>'PVC 90 i 110'!$H$3</f>
        <v>0</v>
      </c>
      <c r="C98" s="110">
        <f>'PVC 90 i 110'!$H$6</f>
        <v>0</v>
      </c>
      <c r="D98" s="110">
        <f>'PVC 90 i 110'!$H$4</f>
        <v>0</v>
      </c>
      <c r="E98" s="110" t="str">
        <f>'PVC 90 i 110'!$H$5</f>
        <v>SHO</v>
      </c>
      <c r="F98" s="110">
        <f>'PVC 90 i 110'!$B$2</f>
        <v>0</v>
      </c>
      <c r="G98" s="244" t="str">
        <f>'PVC 90 i 110'!$B$7</f>
        <v>2019-04-1</v>
      </c>
      <c r="H98" s="110">
        <f>'PVC 90 i 110'!$H$3</f>
        <v>0</v>
      </c>
      <c r="I98" s="110" t="str">
        <f t="shared" si="4"/>
        <v>RE110-B-ZP----G</v>
      </c>
      <c r="J98" s="110">
        <f>'PVC 90 i 110'!E51</f>
        <v>0</v>
      </c>
    </row>
    <row r="99" spans="1:10" ht="12">
      <c r="A99" s="111" t="str">
        <f>SUBSTITUTE('PVC 90 i 110'!B53,"_",'PVC 90 i 110'!$E$34,1)</f>
        <v>SP080-B-RU400-G</v>
      </c>
      <c r="B99" s="110">
        <f>'PVC 90 i 110'!$H$3</f>
        <v>0</v>
      </c>
      <c r="C99" s="110">
        <f>'PVC 90 i 110'!$H$6</f>
        <v>0</v>
      </c>
      <c r="D99" s="110">
        <f>'PVC 90 i 110'!$H$4</f>
        <v>0</v>
      </c>
      <c r="E99" s="110" t="str">
        <f>'PVC 90 i 110'!$H$5</f>
        <v>SHO</v>
      </c>
      <c r="F99" s="110">
        <f>'PVC 90 i 110'!$B$2</f>
        <v>0</v>
      </c>
      <c r="G99" s="244" t="str">
        <f>'PVC 90 i 110'!$B$7</f>
        <v>2019-04-1</v>
      </c>
      <c r="H99" s="110">
        <f>'PVC 90 i 110'!$H$3</f>
        <v>0</v>
      </c>
      <c r="I99" s="110" t="str">
        <f t="shared" si="4"/>
        <v>SP080-B-RU400-G</v>
      </c>
      <c r="J99" s="110">
        <f>'PVC 90 i 110'!E53</f>
        <v>0</v>
      </c>
    </row>
    <row r="100" spans="1:10" ht="12">
      <c r="A100" s="111" t="str">
        <f>SUBSTITUTE('PVC 90 i 110'!B54,"_",'PVC 90 i 110'!$E$34,1)</f>
        <v>SP080-B-MU----G</v>
      </c>
      <c r="B100" s="110">
        <f>'PVC 90 i 110'!$H$3</f>
        <v>0</v>
      </c>
      <c r="C100" s="110">
        <f>'PVC 90 i 110'!$H$6</f>
        <v>0</v>
      </c>
      <c r="D100" s="110">
        <f>'PVC 90 i 110'!$H$4</f>
        <v>0</v>
      </c>
      <c r="E100" s="110" t="str">
        <f>'PVC 90 i 110'!$H$5</f>
        <v>SHO</v>
      </c>
      <c r="F100" s="110">
        <f>'PVC 90 i 110'!$B$2</f>
        <v>0</v>
      </c>
      <c r="G100" s="244" t="str">
        <f>'PVC 90 i 110'!$B$7</f>
        <v>2019-04-1</v>
      </c>
      <c r="H100" s="110">
        <f>'PVC 90 i 110'!$H$3</f>
        <v>0</v>
      </c>
      <c r="I100" s="110" t="str">
        <f t="shared" si="4"/>
        <v>SP080-B-MU----G</v>
      </c>
      <c r="J100" s="110">
        <f>'PVC 90 i 110'!E54</f>
        <v>0</v>
      </c>
    </row>
    <row r="101" spans="1:10" ht="12">
      <c r="A101" s="111" t="str">
        <f>SUBSTITUTE('PVC 90 i 110'!B55,"_",'PVC 90 i 110'!$E$34,1)</f>
        <v>SP080-B-KO067-G</v>
      </c>
      <c r="B101" s="110">
        <f>'PVC 90 i 110'!$H$3</f>
        <v>0</v>
      </c>
      <c r="C101" s="110">
        <f>'PVC 90 i 110'!$H$6</f>
        <v>0</v>
      </c>
      <c r="D101" s="110">
        <f>'PVC 90 i 110'!$H$4</f>
        <v>0</v>
      </c>
      <c r="E101" s="110" t="str">
        <f>'PVC 90 i 110'!$H$5</f>
        <v>SHO</v>
      </c>
      <c r="F101" s="110">
        <f>'PVC 90 i 110'!$B$2</f>
        <v>0</v>
      </c>
      <c r="G101" s="244" t="str">
        <f>'PVC 90 i 110'!$B$7</f>
        <v>2019-04-1</v>
      </c>
      <c r="H101" s="110">
        <f>'PVC 90 i 110'!$H$3</f>
        <v>0</v>
      </c>
      <c r="I101" s="110" t="str">
        <f t="shared" si="4"/>
        <v>SP080-B-KO067-G</v>
      </c>
      <c r="J101" s="110">
        <f>'PVC 90 i 110'!E55</f>
        <v>0</v>
      </c>
    </row>
    <row r="102" spans="1:10" ht="12">
      <c r="A102" s="111" t="str">
        <f>SUBSTITUTE('PVC 90 i 110'!B56,"_",'PVC 90 i 110'!$E$34,1)</f>
        <v>SP080-B-TR067-G</v>
      </c>
      <c r="B102" s="110">
        <f>'PVC 90 i 110'!$H$3</f>
        <v>0</v>
      </c>
      <c r="C102" s="110">
        <f>'PVC 90 i 110'!$H$6</f>
        <v>0</v>
      </c>
      <c r="D102" s="110">
        <f>'PVC 90 i 110'!$H$4</f>
        <v>0</v>
      </c>
      <c r="E102" s="110" t="str">
        <f>'PVC 90 i 110'!$H$5</f>
        <v>SHO</v>
      </c>
      <c r="F102" s="110">
        <f>'PVC 90 i 110'!$B$2</f>
        <v>0</v>
      </c>
      <c r="G102" s="244" t="str">
        <f>'PVC 90 i 110'!$B$7</f>
        <v>2019-04-1</v>
      </c>
      <c r="H102" s="110">
        <f>'PVC 90 i 110'!$H$3</f>
        <v>0</v>
      </c>
      <c r="I102" s="110" t="str">
        <f t="shared" si="4"/>
        <v>SP080-B-TR067-G</v>
      </c>
      <c r="J102" s="110">
        <f>'PVC 90 i 110'!E56</f>
        <v>0</v>
      </c>
    </row>
    <row r="103" spans="1:10" ht="12">
      <c r="A103" s="111" t="str">
        <f>SUBSTITUTE('PVC 90 i 110'!B57,"_",'PVC 90 i 110'!$E$34,1)</f>
        <v>SP080-B-OD----A</v>
      </c>
      <c r="B103" s="110">
        <f>'PVC 90 i 110'!$H$3</f>
        <v>0</v>
      </c>
      <c r="C103" s="110">
        <f>'PVC 90 i 110'!$H$6</f>
        <v>0</v>
      </c>
      <c r="D103" s="110">
        <f>'PVC 90 i 110'!$H$4</f>
        <v>0</v>
      </c>
      <c r="E103" s="110" t="str">
        <f>'PVC 90 i 110'!$H$5</f>
        <v>SHO</v>
      </c>
      <c r="F103" s="110">
        <f>'PVC 90 i 110'!$B$2</f>
        <v>0</v>
      </c>
      <c r="G103" s="244" t="str">
        <f>'PVC 90 i 110'!$B$7</f>
        <v>2019-04-1</v>
      </c>
      <c r="H103" s="110">
        <f>'PVC 90 i 110'!$H$3</f>
        <v>0</v>
      </c>
      <c r="I103" s="110" t="str">
        <f t="shared" si="4"/>
        <v>SP080-B-OD----A</v>
      </c>
      <c r="J103" s="110">
        <f>'PVC 90 i 110'!E57</f>
        <v>0</v>
      </c>
    </row>
    <row r="104" spans="1:10" ht="12">
      <c r="A104" s="111" t="str">
        <f>SUBSTITUTE('PVC 90 i 110'!B36,"_",'PVC 90 i 110'!$F$34,1)</f>
        <v>RE110-V-RY400-G</v>
      </c>
      <c r="B104" s="110">
        <f>'PVC 90 i 110'!$H$3</f>
        <v>0</v>
      </c>
      <c r="C104" s="110">
        <f>'PVC 90 i 110'!$H$6</f>
        <v>0</v>
      </c>
      <c r="D104" s="110">
        <f>'PVC 90 i 110'!$H$4</f>
        <v>0</v>
      </c>
      <c r="E104" s="110" t="str">
        <f>'PVC 90 i 110'!$H$5</f>
        <v>SHO</v>
      </c>
      <c r="F104" s="110">
        <f>'PVC 90 i 110'!$B$2</f>
        <v>0</v>
      </c>
      <c r="G104" s="244" t="str">
        <f>'PVC 90 i 110'!$B$7</f>
        <v>2019-04-1</v>
      </c>
      <c r="H104" s="110">
        <f>'PVC 90 i 110'!$H$3</f>
        <v>0</v>
      </c>
      <c r="I104" s="110" t="str">
        <f t="shared" si="4"/>
        <v>RE110-V-RY400-G</v>
      </c>
      <c r="J104" s="110">
        <f>'PVC 90 i 110'!F36</f>
        <v>0</v>
      </c>
    </row>
    <row r="105" spans="1:10" ht="12">
      <c r="A105" s="111" t="str">
        <f>SUBSTITUTE('PVC 90 i 110'!B37,"_",'PVC 90 i 110'!$F$34,1)</f>
        <v>RE110-V-HP----A</v>
      </c>
      <c r="B105" s="110">
        <f>'PVC 90 i 110'!$H$3</f>
        <v>0</v>
      </c>
      <c r="C105" s="110">
        <f>'PVC 90 i 110'!$H$6</f>
        <v>0</v>
      </c>
      <c r="D105" s="110">
        <f>'PVC 90 i 110'!$H$4</f>
        <v>0</v>
      </c>
      <c r="E105" s="110" t="str">
        <f>'PVC 90 i 110'!$H$5</f>
        <v>SHO</v>
      </c>
      <c r="F105" s="110">
        <f>'PVC 90 i 110'!$B$2</f>
        <v>0</v>
      </c>
      <c r="G105" s="244" t="str">
        <f>'PVC 90 i 110'!$B$7</f>
        <v>2019-04-1</v>
      </c>
      <c r="H105" s="110">
        <f>'PVC 90 i 110'!$H$3</f>
        <v>0</v>
      </c>
      <c r="I105" s="110" t="str">
        <f aca="true" t="shared" si="5" ref="I105:I125">SUBSTITUTE(SUBSTITUTE(SUBSTITUTE(SUBSTITUTE(SUBSTITUTE(A105,"RS135","RS130",1),"SS090","SS087",1),"RO135","RO130",1),"OP090","OP087",1),"RS120","RS110",1)</f>
        <v>RE110-V-HP----A</v>
      </c>
      <c r="J105" s="110">
        <f>'PVC 90 i 110'!F37</f>
        <v>0</v>
      </c>
    </row>
    <row r="106" spans="1:10" ht="12">
      <c r="A106" s="111" t="str">
        <f>SUBSTITUTE('PVC 90 i 110'!B38,"_",'PVC 90 i 110'!$F$34,1)</f>
        <v>RE110-V-HD----D</v>
      </c>
      <c r="B106" s="110">
        <f>'PVC 90 i 110'!$H$3</f>
        <v>0</v>
      </c>
      <c r="C106" s="110">
        <f>'PVC 90 i 110'!$H$6</f>
        <v>0</v>
      </c>
      <c r="D106" s="110">
        <f>'PVC 90 i 110'!$H$4</f>
        <v>0</v>
      </c>
      <c r="E106" s="110" t="str">
        <f>'PVC 90 i 110'!$H$5</f>
        <v>SHO</v>
      </c>
      <c r="F106" s="110">
        <f>'PVC 90 i 110'!$B$2</f>
        <v>0</v>
      </c>
      <c r="G106" s="244" t="str">
        <f>'PVC 90 i 110'!$B$7</f>
        <v>2019-04-1</v>
      </c>
      <c r="H106" s="110">
        <f>'PVC 90 i 110'!$H$3</f>
        <v>0</v>
      </c>
      <c r="I106" s="110" t="str">
        <f t="shared" si="5"/>
        <v>RE110-V-HD----D</v>
      </c>
      <c r="J106" s="110">
        <f>'PVC 90 i 110'!F38</f>
        <v>0</v>
      </c>
    </row>
    <row r="107" spans="1:10" ht="12">
      <c r="A107" s="111" t="str">
        <f>SUBSTITUTE('PVC 90 i 110'!B39,"_",'PVC 90 i 110'!$F$34,1)</f>
        <v>RE110-V-HG----D</v>
      </c>
      <c r="B107" s="110">
        <f>'PVC 90 i 110'!$H$3</f>
        <v>0</v>
      </c>
      <c r="C107" s="110">
        <f>'PVC 90 i 110'!$H$6</f>
        <v>0</v>
      </c>
      <c r="D107" s="110">
        <f>'PVC 90 i 110'!$H$4</f>
        <v>0</v>
      </c>
      <c r="E107" s="110" t="str">
        <f>'PVC 90 i 110'!$H$5</f>
        <v>SHO</v>
      </c>
      <c r="F107" s="110">
        <f>'PVC 90 i 110'!$B$2</f>
        <v>0</v>
      </c>
      <c r="G107" s="244" t="str">
        <f>'PVC 90 i 110'!$B$7</f>
        <v>2019-04-1</v>
      </c>
      <c r="H107" s="110">
        <f>'PVC 90 i 110'!$H$3</f>
        <v>0</v>
      </c>
      <c r="I107" s="110" t="str">
        <f t="shared" si="5"/>
        <v>RE110-V-HG----D</v>
      </c>
      <c r="J107" s="110">
        <f>'PVC 90 i 110'!F39</f>
        <v>0</v>
      </c>
    </row>
    <row r="108" spans="1:10" ht="12">
      <c r="A108" s="111" t="str">
        <f>SUBSTITUTE('PVC 90 i 110'!B40,"_",'PVC 90 i 110'!$F$34,1)</f>
        <v>RE110-V-LA----G</v>
      </c>
      <c r="B108" s="110">
        <f>'PVC 90 i 110'!$H$3</f>
        <v>0</v>
      </c>
      <c r="C108" s="110">
        <f>'PVC 90 i 110'!$H$6</f>
        <v>0</v>
      </c>
      <c r="D108" s="110">
        <f>'PVC 90 i 110'!$H$4</f>
        <v>0</v>
      </c>
      <c r="E108" s="110" t="str">
        <f>'PVC 90 i 110'!$H$5</f>
        <v>SHO</v>
      </c>
      <c r="F108" s="110">
        <f>'PVC 90 i 110'!$B$2</f>
        <v>0</v>
      </c>
      <c r="G108" s="244" t="str">
        <f>'PVC 90 i 110'!$B$7</f>
        <v>2019-04-1</v>
      </c>
      <c r="H108" s="110">
        <f>'PVC 90 i 110'!$H$3</f>
        <v>0</v>
      </c>
      <c r="I108" s="110" t="str">
        <f t="shared" si="5"/>
        <v>RE110-V-LA----G</v>
      </c>
      <c r="J108" s="110">
        <f>'PVC 90 i 110'!F40</f>
        <v>0</v>
      </c>
    </row>
    <row r="109" spans="1:10" ht="12">
      <c r="A109" s="111" t="str">
        <f>SUBSTITUTE('PVC 90 i 110'!B41,"_",'PVC 90 i 110'!$F$34,1)</f>
        <v>RE110-V-LW090-G</v>
      </c>
      <c r="B109" s="110">
        <f>'PVC 90 i 110'!$H$3</f>
        <v>0</v>
      </c>
      <c r="C109" s="110">
        <f>'PVC 90 i 110'!$H$6</f>
        <v>0</v>
      </c>
      <c r="D109" s="110">
        <f>'PVC 90 i 110'!$H$4</f>
        <v>0</v>
      </c>
      <c r="E109" s="110" t="str">
        <f>'PVC 90 i 110'!$H$5</f>
        <v>SHO</v>
      </c>
      <c r="F109" s="110">
        <f>'PVC 90 i 110'!$B$2</f>
        <v>0</v>
      </c>
      <c r="G109" s="244" t="str">
        <f>'PVC 90 i 110'!$B$7</f>
        <v>2019-04-1</v>
      </c>
      <c r="H109" s="110">
        <f>'PVC 90 i 110'!$H$3</f>
        <v>0</v>
      </c>
      <c r="I109" s="110" t="str">
        <f t="shared" si="5"/>
        <v>RE110-V-LW090-G</v>
      </c>
      <c r="J109" s="110">
        <f>'PVC 90 i 110'!F41</f>
        <v>0</v>
      </c>
    </row>
    <row r="110" spans="1:10" ht="12">
      <c r="A110" s="111" t="str">
        <f>SUBSTITUTE('PVC 90 i 110'!B42,"_",'PVC 90 i 110'!$F$34,1)</f>
        <v>RE110-V-LZ090-G</v>
      </c>
      <c r="B110" s="110">
        <f>'PVC 90 i 110'!$H$3</f>
        <v>0</v>
      </c>
      <c r="C110" s="110">
        <f>'PVC 90 i 110'!$H$6</f>
        <v>0</v>
      </c>
      <c r="D110" s="110">
        <f>'PVC 90 i 110'!$H$4</f>
        <v>0</v>
      </c>
      <c r="E110" s="110" t="str">
        <f>'PVC 90 i 110'!$H$5</f>
        <v>SHO</v>
      </c>
      <c r="F110" s="110">
        <f>'PVC 90 i 110'!$B$2</f>
        <v>0</v>
      </c>
      <c r="G110" s="244" t="str">
        <f>'PVC 90 i 110'!$B$7</f>
        <v>2019-04-1</v>
      </c>
      <c r="H110" s="110">
        <f>'PVC 90 i 110'!$H$3</f>
        <v>0</v>
      </c>
      <c r="I110" s="110" t="str">
        <f t="shared" si="5"/>
        <v>RE110-V-LZ090-G</v>
      </c>
      <c r="J110" s="110">
        <f>'PVC 90 i 110'!F42</f>
        <v>0</v>
      </c>
    </row>
    <row r="111" spans="1:10" ht="12">
      <c r="A111" s="111" t="str">
        <f>SUBSTITUTE('PVC 90 i 110'!B43,"_",'PVC 90 i 110'!$F$34,1)</f>
        <v>RE110-V-LW135-X</v>
      </c>
      <c r="B111" s="110">
        <f>'PVC 90 i 110'!$H$3</f>
        <v>0</v>
      </c>
      <c r="C111" s="110">
        <f>'PVC 90 i 110'!$H$6</f>
        <v>0</v>
      </c>
      <c r="D111" s="110">
        <f>'PVC 90 i 110'!$H$4</f>
        <v>0</v>
      </c>
      <c r="E111" s="110" t="str">
        <f>'PVC 90 i 110'!$H$5</f>
        <v>SHO</v>
      </c>
      <c r="F111" s="110">
        <f>'PVC 90 i 110'!$B$2</f>
        <v>0</v>
      </c>
      <c r="G111" s="244" t="str">
        <f>'PVC 90 i 110'!$B$7</f>
        <v>2019-04-1</v>
      </c>
      <c r="H111" s="110">
        <f>'PVC 90 i 110'!$H$3</f>
        <v>0</v>
      </c>
      <c r="I111" s="110" t="str">
        <f t="shared" si="5"/>
        <v>RE110-V-LW135-X</v>
      </c>
      <c r="J111" s="110">
        <f>'PVC 90 i 110'!F43</f>
        <v>0</v>
      </c>
    </row>
    <row r="112" spans="1:10" ht="12">
      <c r="A112" s="111" t="str">
        <f>SUBSTITUTE('PVC 90 i 110'!B44,"_",'PVC 90 i 110'!$F$34,1)</f>
        <v>RE110-V-LZ135-X</v>
      </c>
      <c r="B112" s="110">
        <f>'PVC 90 i 110'!$H$3</f>
        <v>0</v>
      </c>
      <c r="C112" s="110">
        <f>'PVC 90 i 110'!$H$6</f>
        <v>0</v>
      </c>
      <c r="D112" s="110">
        <f>'PVC 90 i 110'!$H$4</f>
        <v>0</v>
      </c>
      <c r="E112" s="110" t="str">
        <f>'PVC 90 i 110'!$H$5</f>
        <v>SHO</v>
      </c>
      <c r="F112" s="110">
        <f>'PVC 90 i 110'!$B$2</f>
        <v>0</v>
      </c>
      <c r="G112" s="244" t="str">
        <f>'PVC 90 i 110'!$B$7</f>
        <v>2019-04-1</v>
      </c>
      <c r="H112" s="110">
        <f>'PVC 90 i 110'!$H$3</f>
        <v>0</v>
      </c>
      <c r="I112" s="110" t="str">
        <f t="shared" si="5"/>
        <v>RE110-V-LZ135-X</v>
      </c>
      <c r="J112" s="110">
        <f>'PVC 90 i 110'!F44</f>
        <v>0</v>
      </c>
    </row>
    <row r="113" spans="1:10" ht="12">
      <c r="A113" s="111" t="str">
        <f>SUBSTITUTE('PVC 90 i 110'!B45,"_",'PVC 90 i 110'!$F$34,1)</f>
        <v>RE110-V-LW___-X</v>
      </c>
      <c r="B113" s="110">
        <f>'PVC 90 i 110'!$H$3</f>
        <v>0</v>
      </c>
      <c r="C113" s="110">
        <f>'PVC 90 i 110'!$H$6</f>
        <v>0</v>
      </c>
      <c r="D113" s="110">
        <f>'PVC 90 i 110'!$H$4</f>
        <v>0</v>
      </c>
      <c r="E113" s="110" t="str">
        <f>'PVC 90 i 110'!$H$5</f>
        <v>SHO</v>
      </c>
      <c r="F113" s="110">
        <f>'PVC 90 i 110'!$B$2</f>
        <v>0</v>
      </c>
      <c r="G113" s="244" t="str">
        <f>'PVC 90 i 110'!$B$7</f>
        <v>2019-04-1</v>
      </c>
      <c r="H113" s="110">
        <f>'PVC 90 i 110'!$H$3</f>
        <v>0</v>
      </c>
      <c r="I113" s="110" t="str">
        <f t="shared" si="5"/>
        <v>RE110-V-LW___-X</v>
      </c>
      <c r="J113" s="110">
        <f>'PVC 90 i 110'!F45</f>
        <v>0</v>
      </c>
    </row>
    <row r="114" spans="1:10" ht="12">
      <c r="A114" s="111" t="str">
        <f>SUBSTITUTE('PVC 90 i 110'!B46,"_",'PVC 90 i 110'!$F$34,1)</f>
        <v>RE110-V-LZ___-X</v>
      </c>
      <c r="B114" s="110">
        <f>'PVC 90 i 110'!$H$3</f>
        <v>0</v>
      </c>
      <c r="C114" s="110">
        <f>'PVC 90 i 110'!$H$6</f>
        <v>0</v>
      </c>
      <c r="D114" s="110">
        <f>'PVC 90 i 110'!$H$4</f>
        <v>0</v>
      </c>
      <c r="E114" s="110" t="str">
        <f>'PVC 90 i 110'!$H$5</f>
        <v>SHO</v>
      </c>
      <c r="F114" s="110">
        <f>'PVC 90 i 110'!$B$2</f>
        <v>0</v>
      </c>
      <c r="G114" s="244" t="str">
        <f>'PVC 90 i 110'!$B$7</f>
        <v>2019-04-1</v>
      </c>
      <c r="H114" s="110">
        <f>'PVC 90 i 110'!$H$3</f>
        <v>0</v>
      </c>
      <c r="I114" s="110" t="str">
        <f t="shared" si="5"/>
        <v>RE110-V-LZ___-X</v>
      </c>
      <c r="J114" s="110">
        <f>'PVC 90 i 110'!F46</f>
        <v>0</v>
      </c>
    </row>
    <row r="115" spans="1:10" ht="12">
      <c r="A115" s="111" t="str">
        <f>SUBSTITUTE('PVC 90 i 110'!B47,"_",'PVC 90 i 110'!$F$34,1)</f>
        <v>RE110-V-LE___-X</v>
      </c>
      <c r="B115" s="110">
        <f>'PVC 90 i 110'!$H$3</f>
        <v>0</v>
      </c>
      <c r="C115" s="110">
        <f>'PVC 90 i 110'!$H$6</f>
        <v>0</v>
      </c>
      <c r="D115" s="110">
        <f>'PVC 90 i 110'!$H$4</f>
        <v>0</v>
      </c>
      <c r="E115" s="110" t="str">
        <f>'PVC 90 i 110'!$H$5</f>
        <v>SHO</v>
      </c>
      <c r="F115" s="110">
        <f>'PVC 90 i 110'!$B$2</f>
        <v>0</v>
      </c>
      <c r="G115" s="244" t="str">
        <f>'PVC 90 i 110'!$B$7</f>
        <v>2019-04-1</v>
      </c>
      <c r="H115" s="110">
        <f>'PVC 90 i 110'!$H$3</f>
        <v>0</v>
      </c>
      <c r="I115" s="110" t="str">
        <f t="shared" si="5"/>
        <v>RE110-V-LE___-X</v>
      </c>
      <c r="J115" s="110">
        <f>'PVC 90 i 110'!F47</f>
        <v>0</v>
      </c>
    </row>
    <row r="116" spans="1:10" ht="12">
      <c r="A116" s="111" t="str">
        <f>SUBSTITUTE('PVC 90 i 110'!B48,"_",'PVC 90 i 110'!$F$34,1)</f>
        <v>RE110-V-LV___-X</v>
      </c>
      <c r="B116" s="110">
        <f>'PVC 90 i 110'!$H$3</f>
        <v>0</v>
      </c>
      <c r="C116" s="110">
        <f>'PVC 90 i 110'!$H$6</f>
        <v>0</v>
      </c>
      <c r="D116" s="110">
        <f>'PVC 90 i 110'!$H$4</f>
        <v>0</v>
      </c>
      <c r="E116" s="110" t="str">
        <f>'PVC 90 i 110'!$H$5</f>
        <v>SHO</v>
      </c>
      <c r="F116" s="110">
        <f>'PVC 90 i 110'!$B$2</f>
        <v>0</v>
      </c>
      <c r="G116" s="244" t="str">
        <f>'PVC 90 i 110'!$B$7</f>
        <v>2019-04-1</v>
      </c>
      <c r="H116" s="110">
        <f>'PVC 90 i 110'!$H$3</f>
        <v>0</v>
      </c>
      <c r="I116" s="110" t="str">
        <f t="shared" si="5"/>
        <v>RE110-V-LV___-X</v>
      </c>
      <c r="J116" s="110">
        <f>'PVC 90 i 110'!F48</f>
        <v>0</v>
      </c>
    </row>
    <row r="117" spans="1:10" ht="12">
      <c r="A117" s="111" t="str">
        <f>SUBSTITUTE('PVC 90 i 110'!B49,"_",'PVC 90 i 110'!$F$34,1)</f>
        <v>RE110-V-OP080-G</v>
      </c>
      <c r="B117" s="110">
        <f>'PVC 90 i 110'!$H$3</f>
        <v>0</v>
      </c>
      <c r="C117" s="110">
        <f>'PVC 90 i 110'!$H$6</f>
        <v>0</v>
      </c>
      <c r="D117" s="110">
        <f>'PVC 90 i 110'!$H$4</f>
        <v>0</v>
      </c>
      <c r="E117" s="110" t="str">
        <f>'PVC 90 i 110'!$H$5</f>
        <v>SHO</v>
      </c>
      <c r="F117" s="110">
        <f>'PVC 90 i 110'!$B$2</f>
        <v>0</v>
      </c>
      <c r="G117" s="244" t="str">
        <f>'PVC 90 i 110'!$B$7</f>
        <v>2019-04-1</v>
      </c>
      <c r="H117" s="110">
        <f>'PVC 90 i 110'!$H$3</f>
        <v>0</v>
      </c>
      <c r="I117" s="110" t="str">
        <f t="shared" si="5"/>
        <v>RE110-V-OP080-G</v>
      </c>
      <c r="J117" s="110">
        <f>'PVC 90 i 110'!F49</f>
        <v>0</v>
      </c>
    </row>
    <row r="118" spans="1:10" ht="12">
      <c r="A118" s="111" t="str">
        <f>SUBSTITUTE('PVC 90 i 110'!B50,"_",'PVC 90 i 110'!$F$34,1)</f>
        <v>RE110-V-ZL----G</v>
      </c>
      <c r="B118" s="110">
        <f>'PVC 90 i 110'!$H$3</f>
        <v>0</v>
      </c>
      <c r="C118" s="110">
        <f>'PVC 90 i 110'!$H$6</f>
        <v>0</v>
      </c>
      <c r="D118" s="110">
        <f>'PVC 90 i 110'!$H$4</f>
        <v>0</v>
      </c>
      <c r="E118" s="110" t="str">
        <f>'PVC 90 i 110'!$H$5</f>
        <v>SHO</v>
      </c>
      <c r="F118" s="110">
        <f>'PVC 90 i 110'!$B$2</f>
        <v>0</v>
      </c>
      <c r="G118" s="244" t="str">
        <f>'PVC 90 i 110'!$B$7</f>
        <v>2019-04-1</v>
      </c>
      <c r="H118" s="110">
        <f>'PVC 90 i 110'!$H$3</f>
        <v>0</v>
      </c>
      <c r="I118" s="110" t="str">
        <f t="shared" si="5"/>
        <v>RE110-V-ZL----G</v>
      </c>
      <c r="J118" s="110">
        <f>'PVC 90 i 110'!F50</f>
        <v>0</v>
      </c>
    </row>
    <row r="119" spans="1:10" ht="12">
      <c r="A119" s="111" t="str">
        <f>SUBSTITUTE('PVC 90 i 110'!B51,"_",'PVC 90 i 110'!$F$34,1)</f>
        <v>RE110-V-ZP----G</v>
      </c>
      <c r="B119" s="110">
        <f>'PVC 90 i 110'!$H$3</f>
        <v>0</v>
      </c>
      <c r="C119" s="110">
        <f>'PVC 90 i 110'!$H$6</f>
        <v>0</v>
      </c>
      <c r="D119" s="110">
        <f>'PVC 90 i 110'!$H$4</f>
        <v>0</v>
      </c>
      <c r="E119" s="110" t="str">
        <f>'PVC 90 i 110'!$H$5</f>
        <v>SHO</v>
      </c>
      <c r="F119" s="110">
        <f>'PVC 90 i 110'!$B$2</f>
        <v>0</v>
      </c>
      <c r="G119" s="244" t="str">
        <f>'PVC 90 i 110'!$B$7</f>
        <v>2019-04-1</v>
      </c>
      <c r="H119" s="110">
        <f>'PVC 90 i 110'!$H$3</f>
        <v>0</v>
      </c>
      <c r="I119" s="110" t="str">
        <f t="shared" si="5"/>
        <v>RE110-V-ZP----G</v>
      </c>
      <c r="J119" s="110">
        <f>'PVC 90 i 110'!F51</f>
        <v>0</v>
      </c>
    </row>
    <row r="120" spans="1:10" ht="12">
      <c r="A120" s="111" t="str">
        <f>SUBSTITUTE('PVC 90 i 110'!B53,"_",'PVC 90 i 110'!$F$34,1)</f>
        <v>SP080-V-RU400-G</v>
      </c>
      <c r="B120" s="110">
        <f>'PVC 90 i 110'!$H$3</f>
        <v>0</v>
      </c>
      <c r="C120" s="110">
        <f>'PVC 90 i 110'!$H$6</f>
        <v>0</v>
      </c>
      <c r="D120" s="110">
        <f>'PVC 90 i 110'!$H$4</f>
        <v>0</v>
      </c>
      <c r="E120" s="110" t="str">
        <f>'PVC 90 i 110'!$H$5</f>
        <v>SHO</v>
      </c>
      <c r="F120" s="110">
        <f>'PVC 90 i 110'!$B$2</f>
        <v>0</v>
      </c>
      <c r="G120" s="244" t="str">
        <f>'PVC 90 i 110'!$B$7</f>
        <v>2019-04-1</v>
      </c>
      <c r="H120" s="110">
        <f>'PVC 90 i 110'!$H$3</f>
        <v>0</v>
      </c>
      <c r="I120" s="110" t="str">
        <f t="shared" si="5"/>
        <v>SP080-V-RU400-G</v>
      </c>
      <c r="J120" s="110">
        <f>'PVC 90 i 110'!F53</f>
        <v>0</v>
      </c>
    </row>
    <row r="121" spans="1:10" ht="12">
      <c r="A121" s="111" t="str">
        <f>SUBSTITUTE('PVC 90 i 110'!B54,"_",'PVC 90 i 110'!$F$34,1)</f>
        <v>SP080-V-MU----G</v>
      </c>
      <c r="B121" s="110">
        <f>'PVC 90 i 110'!$H$3</f>
        <v>0</v>
      </c>
      <c r="C121" s="110">
        <f>'PVC 90 i 110'!$H$6</f>
        <v>0</v>
      </c>
      <c r="D121" s="110">
        <f>'PVC 90 i 110'!$H$4</f>
        <v>0</v>
      </c>
      <c r="E121" s="110" t="str">
        <f>'PVC 90 i 110'!$H$5</f>
        <v>SHO</v>
      </c>
      <c r="F121" s="110">
        <f>'PVC 90 i 110'!$B$2</f>
        <v>0</v>
      </c>
      <c r="G121" s="244" t="str">
        <f>'PVC 90 i 110'!$B$7</f>
        <v>2019-04-1</v>
      </c>
      <c r="H121" s="110">
        <f>'PVC 90 i 110'!$H$3</f>
        <v>0</v>
      </c>
      <c r="I121" s="110" t="str">
        <f t="shared" si="5"/>
        <v>SP080-V-MU----G</v>
      </c>
      <c r="J121" s="110">
        <f>'PVC 90 i 110'!F54</f>
        <v>0</v>
      </c>
    </row>
    <row r="122" spans="1:10" ht="12">
      <c r="A122" s="111" t="str">
        <f>SUBSTITUTE('PVC 90 i 110'!B55,"_",'PVC 90 i 110'!$F$34,1)</f>
        <v>SP080-V-KO067-G</v>
      </c>
      <c r="B122" s="110">
        <f>'PVC 90 i 110'!$H$3</f>
        <v>0</v>
      </c>
      <c r="C122" s="110">
        <f>'PVC 90 i 110'!$H$6</f>
        <v>0</v>
      </c>
      <c r="D122" s="110">
        <f>'PVC 90 i 110'!$H$4</f>
        <v>0</v>
      </c>
      <c r="E122" s="110" t="str">
        <f>'PVC 90 i 110'!$H$5</f>
        <v>SHO</v>
      </c>
      <c r="F122" s="110">
        <f>'PVC 90 i 110'!$B$2</f>
        <v>0</v>
      </c>
      <c r="G122" s="244" t="str">
        <f>'PVC 90 i 110'!$B$7</f>
        <v>2019-04-1</v>
      </c>
      <c r="H122" s="110">
        <f>'PVC 90 i 110'!$H$3</f>
        <v>0</v>
      </c>
      <c r="I122" s="110" t="str">
        <f t="shared" si="5"/>
        <v>SP080-V-KO067-G</v>
      </c>
      <c r="J122" s="110">
        <f>'PVC 90 i 110'!F55</f>
        <v>0</v>
      </c>
    </row>
    <row r="123" spans="1:10" ht="12">
      <c r="A123" s="111" t="str">
        <f>SUBSTITUTE('PVC 90 i 110'!B56,"_",'PVC 90 i 110'!$F$34,1)</f>
        <v>SP080-V-TR067-G</v>
      </c>
      <c r="B123" s="110">
        <f>'PVC 90 i 110'!$H$3</f>
        <v>0</v>
      </c>
      <c r="C123" s="110">
        <f>'PVC 90 i 110'!$H$6</f>
        <v>0</v>
      </c>
      <c r="D123" s="110">
        <f>'PVC 90 i 110'!$H$4</f>
        <v>0</v>
      </c>
      <c r="E123" s="110" t="str">
        <f>'PVC 90 i 110'!$H$5</f>
        <v>SHO</v>
      </c>
      <c r="F123" s="110">
        <f>'PVC 90 i 110'!$B$2</f>
        <v>0</v>
      </c>
      <c r="G123" s="244" t="str">
        <f>'PVC 90 i 110'!$B$7</f>
        <v>2019-04-1</v>
      </c>
      <c r="H123" s="110">
        <f>'PVC 90 i 110'!$H$3</f>
        <v>0</v>
      </c>
      <c r="I123" s="110" t="str">
        <f t="shared" si="5"/>
        <v>SP080-V-TR067-G</v>
      </c>
      <c r="J123" s="110">
        <f>'PVC 90 i 110'!F56</f>
        <v>0</v>
      </c>
    </row>
    <row r="124" spans="1:10" ht="12">
      <c r="A124" s="111" t="str">
        <f>SUBSTITUTE('PVC 90 i 110'!B57,"_",'PVC 90 i 110'!$F$34,1)</f>
        <v>SP080-V-OD----A</v>
      </c>
      <c r="B124" s="110">
        <f>'PVC 90 i 110'!$H$3</f>
        <v>0</v>
      </c>
      <c r="C124" s="110">
        <f>'PVC 90 i 110'!$H$6</f>
        <v>0</v>
      </c>
      <c r="D124" s="110">
        <f>'PVC 90 i 110'!$H$4</f>
        <v>0</v>
      </c>
      <c r="E124" s="110" t="str">
        <f>'PVC 90 i 110'!$H$5</f>
        <v>SHO</v>
      </c>
      <c r="F124" s="110">
        <f>'PVC 90 i 110'!$B$2</f>
        <v>0</v>
      </c>
      <c r="G124" s="244" t="str">
        <f>'PVC 90 i 110'!$B$7</f>
        <v>2019-04-1</v>
      </c>
      <c r="H124" s="110">
        <f>'PVC 90 i 110'!$H$3</f>
        <v>0</v>
      </c>
      <c r="I124" s="110" t="str">
        <f t="shared" si="5"/>
        <v>SP080-V-OD----A</v>
      </c>
      <c r="J124" s="110">
        <f>'PVC 90 i 110'!F57</f>
        <v>0</v>
      </c>
    </row>
    <row r="125" spans="1:10" ht="12">
      <c r="A125" s="111" t="str">
        <f>SUBSTITUTE('PVC 90 i 110'!B36,"_",'PVC 90 i 110'!$G$34,1)</f>
        <v>RE110-W-RY400-G</v>
      </c>
      <c r="B125" s="110">
        <f>'PVC 90 i 110'!$H$3</f>
        <v>0</v>
      </c>
      <c r="C125" s="110">
        <f>'PVC 90 i 110'!$H$6</f>
        <v>0</v>
      </c>
      <c r="D125" s="110">
        <f>'PVC 90 i 110'!$H$4</f>
        <v>0</v>
      </c>
      <c r="E125" s="110" t="str">
        <f>'PVC 90 i 110'!$H$5</f>
        <v>SHO</v>
      </c>
      <c r="F125" s="110">
        <f>'PVC 90 i 110'!$B$2</f>
        <v>0</v>
      </c>
      <c r="G125" s="244" t="str">
        <f>'PVC 90 i 110'!$B$7</f>
        <v>2019-04-1</v>
      </c>
      <c r="H125" s="110">
        <f>'PVC 90 i 110'!$H$3</f>
        <v>0</v>
      </c>
      <c r="I125" s="110" t="str">
        <f t="shared" si="5"/>
        <v>RE110-W-RY400-G</v>
      </c>
      <c r="J125" s="110">
        <f>'PVC 90 i 110'!G36</f>
        <v>0</v>
      </c>
    </row>
    <row r="126" spans="1:10" ht="12">
      <c r="A126" s="111" t="str">
        <f>SUBSTITUTE('PVC 90 i 110'!B37,"_",'PVC 90 i 110'!$G$34,1)</f>
        <v>RE110-W-HP----A</v>
      </c>
      <c r="B126" s="110">
        <f>'PVC 90 i 110'!$H$3</f>
        <v>0</v>
      </c>
      <c r="C126" s="110">
        <f>'PVC 90 i 110'!$H$6</f>
        <v>0</v>
      </c>
      <c r="D126" s="110">
        <f>'PVC 90 i 110'!$H$4</f>
        <v>0</v>
      </c>
      <c r="E126" s="110" t="str">
        <f>'PVC 90 i 110'!$H$5</f>
        <v>SHO</v>
      </c>
      <c r="F126" s="110">
        <f>'PVC 90 i 110'!$B$2</f>
        <v>0</v>
      </c>
      <c r="G126" s="244" t="str">
        <f>'PVC 90 i 110'!$B$7</f>
        <v>2019-04-1</v>
      </c>
      <c r="H126" s="110">
        <f>'PVC 90 i 110'!$H$3</f>
        <v>0</v>
      </c>
      <c r="I126" s="110" t="str">
        <f aca="true" t="shared" si="6" ref="I126:I145">SUBSTITUTE(SUBSTITUTE(SUBSTITUTE(SUBSTITUTE(SUBSTITUTE(A126,"RS135","RS130",1),"SS090","SS087",1),"RO135","RO130",1),"OP090","OP087",1),"RS120","RS110",1)</f>
        <v>RE110-W-HP----A</v>
      </c>
      <c r="J126" s="110">
        <f>'PVC 90 i 110'!G37</f>
        <v>0</v>
      </c>
    </row>
    <row r="127" spans="1:10" ht="12">
      <c r="A127" s="111" t="str">
        <f>SUBSTITUTE('PVC 90 i 110'!B38,"_",'PVC 90 i 110'!$G$34,1)</f>
        <v>RE110-W-HD----D</v>
      </c>
      <c r="B127" s="110">
        <f>'PVC 90 i 110'!$H$3</f>
        <v>0</v>
      </c>
      <c r="C127" s="110">
        <f>'PVC 90 i 110'!$H$6</f>
        <v>0</v>
      </c>
      <c r="D127" s="110">
        <f>'PVC 90 i 110'!$H$4</f>
        <v>0</v>
      </c>
      <c r="E127" s="110" t="str">
        <f>'PVC 90 i 110'!$H$5</f>
        <v>SHO</v>
      </c>
      <c r="F127" s="110">
        <f>'PVC 90 i 110'!$B$2</f>
        <v>0</v>
      </c>
      <c r="G127" s="244" t="str">
        <f>'PVC 90 i 110'!$B$7</f>
        <v>2019-04-1</v>
      </c>
      <c r="H127" s="110">
        <f>'PVC 90 i 110'!$H$3</f>
        <v>0</v>
      </c>
      <c r="I127" s="110" t="str">
        <f t="shared" si="6"/>
        <v>RE110-W-HD----D</v>
      </c>
      <c r="J127" s="110">
        <f>'PVC 90 i 110'!G38</f>
        <v>0</v>
      </c>
    </row>
    <row r="128" spans="1:10" ht="12">
      <c r="A128" s="111" t="str">
        <f>SUBSTITUTE('PVC 90 i 110'!B39,"_",'PVC 90 i 110'!$G$34,1)</f>
        <v>RE110-W-HG----D</v>
      </c>
      <c r="B128" s="110">
        <f>'PVC 90 i 110'!$H$3</f>
        <v>0</v>
      </c>
      <c r="C128" s="110">
        <f>'PVC 90 i 110'!$H$6</f>
        <v>0</v>
      </c>
      <c r="D128" s="110">
        <f>'PVC 90 i 110'!$H$4</f>
        <v>0</v>
      </c>
      <c r="E128" s="110" t="str">
        <f>'PVC 90 i 110'!$H$5</f>
        <v>SHO</v>
      </c>
      <c r="F128" s="110">
        <f>'PVC 90 i 110'!$B$2</f>
        <v>0</v>
      </c>
      <c r="G128" s="244" t="str">
        <f>'PVC 90 i 110'!$B$7</f>
        <v>2019-04-1</v>
      </c>
      <c r="H128" s="110">
        <f>'PVC 90 i 110'!$H$3</f>
        <v>0</v>
      </c>
      <c r="I128" s="110" t="str">
        <f t="shared" si="6"/>
        <v>RE110-W-HG----D</v>
      </c>
      <c r="J128" s="110">
        <f>'PVC 90 i 110'!G39</f>
        <v>0</v>
      </c>
    </row>
    <row r="129" spans="1:10" ht="12">
      <c r="A129" s="111" t="str">
        <f>SUBSTITUTE('PVC 90 i 110'!B40,"_",'PVC 90 i 110'!$G$34,1)</f>
        <v>RE110-W-LA----G</v>
      </c>
      <c r="B129" s="110">
        <f>'PVC 90 i 110'!$H$3</f>
        <v>0</v>
      </c>
      <c r="C129" s="110">
        <f>'PVC 90 i 110'!$H$6</f>
        <v>0</v>
      </c>
      <c r="D129" s="110">
        <f>'PVC 90 i 110'!$H$4</f>
        <v>0</v>
      </c>
      <c r="E129" s="110" t="str">
        <f>'PVC 90 i 110'!$H$5</f>
        <v>SHO</v>
      </c>
      <c r="F129" s="110">
        <f>'PVC 90 i 110'!$B$2</f>
        <v>0</v>
      </c>
      <c r="G129" s="244" t="str">
        <f>'PVC 90 i 110'!$B$7</f>
        <v>2019-04-1</v>
      </c>
      <c r="H129" s="110">
        <f>'PVC 90 i 110'!$H$3</f>
        <v>0</v>
      </c>
      <c r="I129" s="110" t="str">
        <f t="shared" si="6"/>
        <v>RE110-W-LA----G</v>
      </c>
      <c r="J129" s="110">
        <f>'PVC 90 i 110'!G40</f>
        <v>0</v>
      </c>
    </row>
    <row r="130" spans="1:10" ht="12">
      <c r="A130" s="111" t="str">
        <f>SUBSTITUTE('PVC 90 i 110'!B41,"_",'PVC 90 i 110'!$G$34,1)</f>
        <v>RE110-W-LW090-G</v>
      </c>
      <c r="B130" s="110">
        <f>'PVC 90 i 110'!$H$3</f>
        <v>0</v>
      </c>
      <c r="C130" s="110">
        <f>'PVC 90 i 110'!$H$6</f>
        <v>0</v>
      </c>
      <c r="D130" s="110">
        <f>'PVC 90 i 110'!$H$4</f>
        <v>0</v>
      </c>
      <c r="E130" s="110" t="str">
        <f>'PVC 90 i 110'!$H$5</f>
        <v>SHO</v>
      </c>
      <c r="F130" s="110">
        <f>'PVC 90 i 110'!$B$2</f>
        <v>0</v>
      </c>
      <c r="G130" s="244" t="str">
        <f>'PVC 90 i 110'!$B$7</f>
        <v>2019-04-1</v>
      </c>
      <c r="H130" s="110">
        <f>'PVC 90 i 110'!$H$3</f>
        <v>0</v>
      </c>
      <c r="I130" s="110" t="str">
        <f t="shared" si="6"/>
        <v>RE110-W-LW090-G</v>
      </c>
      <c r="J130" s="110">
        <f>'PVC 90 i 110'!G41</f>
        <v>0</v>
      </c>
    </row>
    <row r="131" spans="1:10" ht="12">
      <c r="A131" s="111" t="str">
        <f>SUBSTITUTE('PVC 90 i 110'!B42,"_",'PVC 90 i 110'!$G$34,1)</f>
        <v>RE110-W-LZ090-G</v>
      </c>
      <c r="B131" s="110">
        <f>'PVC 90 i 110'!$H$3</f>
        <v>0</v>
      </c>
      <c r="C131" s="110">
        <f>'PVC 90 i 110'!$H$6</f>
        <v>0</v>
      </c>
      <c r="D131" s="110">
        <f>'PVC 90 i 110'!$H$4</f>
        <v>0</v>
      </c>
      <c r="E131" s="110" t="str">
        <f>'PVC 90 i 110'!$H$5</f>
        <v>SHO</v>
      </c>
      <c r="F131" s="110">
        <f>'PVC 90 i 110'!$B$2</f>
        <v>0</v>
      </c>
      <c r="G131" s="244" t="str">
        <f>'PVC 90 i 110'!$B$7</f>
        <v>2019-04-1</v>
      </c>
      <c r="H131" s="110">
        <f>'PVC 90 i 110'!$H$3</f>
        <v>0</v>
      </c>
      <c r="I131" s="110" t="str">
        <f t="shared" si="6"/>
        <v>RE110-W-LZ090-G</v>
      </c>
      <c r="J131" s="110">
        <f>'PVC 90 i 110'!G42</f>
        <v>0</v>
      </c>
    </row>
    <row r="132" spans="1:10" ht="12">
      <c r="A132" s="111" t="str">
        <f>SUBSTITUTE('PVC 90 i 110'!B43,"_",'PVC 90 i 110'!$G$34,1)</f>
        <v>RE110-W-LW135-X</v>
      </c>
      <c r="B132" s="110">
        <f>'PVC 90 i 110'!$H$3</f>
        <v>0</v>
      </c>
      <c r="C132" s="110">
        <f>'PVC 90 i 110'!$H$6</f>
        <v>0</v>
      </c>
      <c r="D132" s="110">
        <f>'PVC 90 i 110'!$H$4</f>
        <v>0</v>
      </c>
      <c r="E132" s="110" t="str">
        <f>'PVC 90 i 110'!$H$5</f>
        <v>SHO</v>
      </c>
      <c r="F132" s="110">
        <f>'PVC 90 i 110'!$B$2</f>
        <v>0</v>
      </c>
      <c r="G132" s="244" t="str">
        <f>'PVC 90 i 110'!$B$7</f>
        <v>2019-04-1</v>
      </c>
      <c r="H132" s="110">
        <f>'PVC 90 i 110'!$H$3</f>
        <v>0</v>
      </c>
      <c r="I132" s="110" t="str">
        <f t="shared" si="6"/>
        <v>RE110-W-LW135-X</v>
      </c>
      <c r="J132" s="110">
        <f>'PVC 90 i 110'!G43</f>
        <v>0</v>
      </c>
    </row>
    <row r="133" spans="1:10" ht="12">
      <c r="A133" s="111" t="str">
        <f>SUBSTITUTE('PVC 90 i 110'!B44,"_",'PVC 90 i 110'!$G$34,1)</f>
        <v>RE110-W-LZ135-X</v>
      </c>
      <c r="B133" s="110">
        <f>'PVC 90 i 110'!$H$3</f>
        <v>0</v>
      </c>
      <c r="C133" s="110">
        <f>'PVC 90 i 110'!$H$6</f>
        <v>0</v>
      </c>
      <c r="D133" s="110">
        <f>'PVC 90 i 110'!$H$4</f>
        <v>0</v>
      </c>
      <c r="E133" s="110" t="str">
        <f>'PVC 90 i 110'!$H$5</f>
        <v>SHO</v>
      </c>
      <c r="F133" s="110">
        <f>'PVC 90 i 110'!$B$2</f>
        <v>0</v>
      </c>
      <c r="G133" s="244" t="str">
        <f>'PVC 90 i 110'!$B$7</f>
        <v>2019-04-1</v>
      </c>
      <c r="H133" s="110">
        <f>'PVC 90 i 110'!$H$3</f>
        <v>0</v>
      </c>
      <c r="I133" s="110" t="str">
        <f t="shared" si="6"/>
        <v>RE110-W-LZ135-X</v>
      </c>
      <c r="J133" s="110">
        <f>'PVC 90 i 110'!G44</f>
        <v>0</v>
      </c>
    </row>
    <row r="134" spans="1:10" ht="12">
      <c r="A134" s="111" t="str">
        <f>SUBSTITUTE('PVC 90 i 110'!B45,"_",'PVC 90 i 110'!$G$34,1)</f>
        <v>RE110-W-LW___-X</v>
      </c>
      <c r="B134" s="110">
        <f>'PVC 90 i 110'!$H$3</f>
        <v>0</v>
      </c>
      <c r="C134" s="110">
        <f>'PVC 90 i 110'!$H$6</f>
        <v>0</v>
      </c>
      <c r="D134" s="110">
        <f>'PVC 90 i 110'!$H$4</f>
        <v>0</v>
      </c>
      <c r="E134" s="110" t="str">
        <f>'PVC 90 i 110'!$H$5</f>
        <v>SHO</v>
      </c>
      <c r="F134" s="110">
        <f>'PVC 90 i 110'!$B$2</f>
        <v>0</v>
      </c>
      <c r="G134" s="244" t="str">
        <f>'PVC 90 i 110'!$B$7</f>
        <v>2019-04-1</v>
      </c>
      <c r="H134" s="110">
        <f>'PVC 90 i 110'!$H$3</f>
        <v>0</v>
      </c>
      <c r="I134" s="110" t="str">
        <f t="shared" si="6"/>
        <v>RE110-W-LW___-X</v>
      </c>
      <c r="J134" s="110">
        <f>'PVC 90 i 110'!G45</f>
        <v>0</v>
      </c>
    </row>
    <row r="135" spans="1:10" ht="12">
      <c r="A135" s="111" t="str">
        <f>SUBSTITUTE('PVC 90 i 110'!B46,"_",'PVC 90 i 110'!$G$34,1)</f>
        <v>RE110-W-LZ___-X</v>
      </c>
      <c r="B135" s="110">
        <f>'PVC 90 i 110'!$H$3</f>
        <v>0</v>
      </c>
      <c r="C135" s="110">
        <f>'PVC 90 i 110'!$H$6</f>
        <v>0</v>
      </c>
      <c r="D135" s="110">
        <f>'PVC 90 i 110'!$H$4</f>
        <v>0</v>
      </c>
      <c r="E135" s="110" t="str">
        <f>'PVC 90 i 110'!$H$5</f>
        <v>SHO</v>
      </c>
      <c r="F135" s="110">
        <f>'PVC 90 i 110'!$B$2</f>
        <v>0</v>
      </c>
      <c r="G135" s="244" t="str">
        <f>'PVC 90 i 110'!$B$7</f>
        <v>2019-04-1</v>
      </c>
      <c r="H135" s="110">
        <f>'PVC 90 i 110'!$H$3</f>
        <v>0</v>
      </c>
      <c r="I135" s="110" t="str">
        <f t="shared" si="6"/>
        <v>RE110-W-LZ___-X</v>
      </c>
      <c r="J135" s="110">
        <f>'PVC 90 i 110'!G46</f>
        <v>0</v>
      </c>
    </row>
    <row r="136" spans="1:10" ht="12">
      <c r="A136" s="111" t="str">
        <f>SUBSTITUTE('PVC 90 i 110'!B47,"_",'PVC 90 i 110'!$G$34,1)</f>
        <v>RE110-W-LE___-X</v>
      </c>
      <c r="B136" s="110">
        <f>'PVC 90 i 110'!$H$3</f>
        <v>0</v>
      </c>
      <c r="C136" s="110">
        <f>'PVC 90 i 110'!$H$6</f>
        <v>0</v>
      </c>
      <c r="D136" s="110">
        <f>'PVC 90 i 110'!$H$4</f>
        <v>0</v>
      </c>
      <c r="E136" s="110" t="str">
        <f>'PVC 90 i 110'!$H$5</f>
        <v>SHO</v>
      </c>
      <c r="F136" s="110">
        <f>'PVC 90 i 110'!$B$2</f>
        <v>0</v>
      </c>
      <c r="G136" s="244" t="str">
        <f>'PVC 90 i 110'!$B$7</f>
        <v>2019-04-1</v>
      </c>
      <c r="H136" s="110">
        <f>'PVC 90 i 110'!$H$3</f>
        <v>0</v>
      </c>
      <c r="I136" s="110" t="str">
        <f t="shared" si="6"/>
        <v>RE110-W-LE___-X</v>
      </c>
      <c r="J136" s="110">
        <f>'PVC 90 i 110'!G47</f>
        <v>0</v>
      </c>
    </row>
    <row r="137" spans="1:10" ht="12">
      <c r="A137" s="111" t="str">
        <f>SUBSTITUTE('PVC 90 i 110'!B48,"_",'PVC 90 i 110'!$G$34,1)</f>
        <v>RE110-W-LV___-X</v>
      </c>
      <c r="B137" s="110">
        <f>'PVC 90 i 110'!$H$3</f>
        <v>0</v>
      </c>
      <c r="C137" s="110">
        <f>'PVC 90 i 110'!$H$6</f>
        <v>0</v>
      </c>
      <c r="D137" s="110">
        <f>'PVC 90 i 110'!$H$4</f>
        <v>0</v>
      </c>
      <c r="E137" s="110" t="str">
        <f>'PVC 90 i 110'!$H$5</f>
        <v>SHO</v>
      </c>
      <c r="F137" s="110">
        <f>'PVC 90 i 110'!$B$2</f>
        <v>0</v>
      </c>
      <c r="G137" s="244" t="str">
        <f>'PVC 90 i 110'!$B$7</f>
        <v>2019-04-1</v>
      </c>
      <c r="H137" s="110">
        <f>'PVC 90 i 110'!$H$3</f>
        <v>0</v>
      </c>
      <c r="I137" s="110" t="str">
        <f t="shared" si="6"/>
        <v>RE110-W-LV___-X</v>
      </c>
      <c r="J137" s="110">
        <f>'PVC 90 i 110'!G48</f>
        <v>0</v>
      </c>
    </row>
    <row r="138" spans="1:10" ht="12">
      <c r="A138" s="111" t="str">
        <f>SUBSTITUTE('PVC 90 i 110'!B49,"_",'PVC 90 i 110'!$G$34,1)</f>
        <v>RE110-W-OP080-G</v>
      </c>
      <c r="B138" s="110">
        <f>'PVC 90 i 110'!$H$3</f>
        <v>0</v>
      </c>
      <c r="C138" s="110">
        <f>'PVC 90 i 110'!$H$6</f>
        <v>0</v>
      </c>
      <c r="D138" s="110">
        <f>'PVC 90 i 110'!$H$4</f>
        <v>0</v>
      </c>
      <c r="E138" s="110" t="str">
        <f>'PVC 90 i 110'!$H$5</f>
        <v>SHO</v>
      </c>
      <c r="F138" s="110">
        <f>'PVC 90 i 110'!$B$2</f>
        <v>0</v>
      </c>
      <c r="G138" s="244" t="str">
        <f>'PVC 90 i 110'!$B$7</f>
        <v>2019-04-1</v>
      </c>
      <c r="H138" s="110">
        <f>'PVC 90 i 110'!$H$3</f>
        <v>0</v>
      </c>
      <c r="I138" s="110" t="str">
        <f t="shared" si="6"/>
        <v>RE110-W-OP080-G</v>
      </c>
      <c r="J138" s="110">
        <f>'PVC 90 i 110'!G49</f>
        <v>0</v>
      </c>
    </row>
    <row r="139" spans="1:10" ht="12">
      <c r="A139" s="111" t="str">
        <f>SUBSTITUTE('PVC 90 i 110'!B50,"_",'PVC 90 i 110'!$G$34,1)</f>
        <v>RE110-W-ZL----G</v>
      </c>
      <c r="B139" s="110">
        <f>'PVC 90 i 110'!$H$3</f>
        <v>0</v>
      </c>
      <c r="C139" s="110">
        <f>'PVC 90 i 110'!$H$6</f>
        <v>0</v>
      </c>
      <c r="D139" s="110">
        <f>'PVC 90 i 110'!$H$4</f>
        <v>0</v>
      </c>
      <c r="E139" s="110" t="str">
        <f>'PVC 90 i 110'!$H$5</f>
        <v>SHO</v>
      </c>
      <c r="F139" s="110">
        <f>'PVC 90 i 110'!$B$2</f>
        <v>0</v>
      </c>
      <c r="G139" s="244" t="str">
        <f>'PVC 90 i 110'!$B$7</f>
        <v>2019-04-1</v>
      </c>
      <c r="H139" s="110">
        <f>'PVC 90 i 110'!$H$3</f>
        <v>0</v>
      </c>
      <c r="I139" s="110" t="str">
        <f t="shared" si="6"/>
        <v>RE110-W-ZL----G</v>
      </c>
      <c r="J139" s="110">
        <f>'PVC 90 i 110'!G50</f>
        <v>0</v>
      </c>
    </row>
    <row r="140" spans="1:10" ht="12">
      <c r="A140" s="111" t="str">
        <f>SUBSTITUTE('PVC 90 i 110'!B51,"_",'PVC 90 i 110'!$G$34,1)</f>
        <v>RE110-W-ZP----G</v>
      </c>
      <c r="B140" s="110">
        <f>'PVC 90 i 110'!$H$3</f>
        <v>0</v>
      </c>
      <c r="C140" s="110">
        <f>'PVC 90 i 110'!$H$6</f>
        <v>0</v>
      </c>
      <c r="D140" s="110">
        <f>'PVC 90 i 110'!$H$4</f>
        <v>0</v>
      </c>
      <c r="E140" s="110" t="str">
        <f>'PVC 90 i 110'!$H$5</f>
        <v>SHO</v>
      </c>
      <c r="F140" s="110">
        <f>'PVC 90 i 110'!$B$2</f>
        <v>0</v>
      </c>
      <c r="G140" s="244" t="str">
        <f>'PVC 90 i 110'!$B$7</f>
        <v>2019-04-1</v>
      </c>
      <c r="H140" s="110">
        <f>'PVC 90 i 110'!$H$3</f>
        <v>0</v>
      </c>
      <c r="I140" s="110" t="str">
        <f t="shared" si="6"/>
        <v>RE110-W-ZP----G</v>
      </c>
      <c r="J140" s="110">
        <f>'PVC 90 i 110'!G51</f>
        <v>0</v>
      </c>
    </row>
    <row r="141" spans="1:10" ht="12">
      <c r="A141" s="111" t="str">
        <f>SUBSTITUTE('PVC 90 i 110'!B53,"_",'PVC 90 i 110'!$G$34,1)</f>
        <v>SP080-W-RU400-G</v>
      </c>
      <c r="B141" s="110">
        <f>'PVC 90 i 110'!$H$3</f>
        <v>0</v>
      </c>
      <c r="C141" s="110">
        <f>'PVC 90 i 110'!$H$6</f>
        <v>0</v>
      </c>
      <c r="D141" s="110">
        <f>'PVC 90 i 110'!$H$4</f>
        <v>0</v>
      </c>
      <c r="E141" s="110" t="str">
        <f>'PVC 90 i 110'!$H$5</f>
        <v>SHO</v>
      </c>
      <c r="F141" s="110">
        <f>'PVC 90 i 110'!$B$2</f>
        <v>0</v>
      </c>
      <c r="G141" s="244" t="str">
        <f>'PVC 90 i 110'!$B$7</f>
        <v>2019-04-1</v>
      </c>
      <c r="H141" s="110">
        <f>'PVC 90 i 110'!$H$3</f>
        <v>0</v>
      </c>
      <c r="I141" s="110" t="str">
        <f t="shared" si="6"/>
        <v>SP080-W-RU400-G</v>
      </c>
      <c r="J141" s="110">
        <f>'PVC 90 i 110'!G53</f>
        <v>0</v>
      </c>
    </row>
    <row r="142" spans="1:10" ht="12">
      <c r="A142" s="111" t="str">
        <f>SUBSTITUTE('PVC 90 i 110'!B54,"_",'PVC 90 i 110'!$G$34,1)</f>
        <v>SP080-W-MU----G</v>
      </c>
      <c r="B142" s="110">
        <f>'PVC 90 i 110'!$H$3</f>
        <v>0</v>
      </c>
      <c r="C142" s="110">
        <f>'PVC 90 i 110'!$H$6</f>
        <v>0</v>
      </c>
      <c r="D142" s="110">
        <f>'PVC 90 i 110'!$H$4</f>
        <v>0</v>
      </c>
      <c r="E142" s="110" t="str">
        <f>'PVC 90 i 110'!$H$5</f>
        <v>SHO</v>
      </c>
      <c r="F142" s="110">
        <f>'PVC 90 i 110'!$B$2</f>
        <v>0</v>
      </c>
      <c r="G142" s="244" t="str">
        <f>'PVC 90 i 110'!$B$7</f>
        <v>2019-04-1</v>
      </c>
      <c r="H142" s="110">
        <f>'PVC 90 i 110'!$H$3</f>
        <v>0</v>
      </c>
      <c r="I142" s="110" t="str">
        <f t="shared" si="6"/>
        <v>SP080-W-MU----G</v>
      </c>
      <c r="J142" s="110">
        <f>'PVC 90 i 110'!G54</f>
        <v>0</v>
      </c>
    </row>
    <row r="143" spans="1:10" ht="12">
      <c r="A143" s="111" t="str">
        <f>SUBSTITUTE('PVC 90 i 110'!B55,"_",'PVC 90 i 110'!$G$34,1)</f>
        <v>SP080-W-KO067-G</v>
      </c>
      <c r="B143" s="110">
        <f>'PVC 90 i 110'!$H$3</f>
        <v>0</v>
      </c>
      <c r="C143" s="110">
        <f>'PVC 90 i 110'!$H$6</f>
        <v>0</v>
      </c>
      <c r="D143" s="110">
        <f>'PVC 90 i 110'!$H$4</f>
        <v>0</v>
      </c>
      <c r="E143" s="110" t="str">
        <f>'PVC 90 i 110'!$H$5</f>
        <v>SHO</v>
      </c>
      <c r="F143" s="110">
        <f>'PVC 90 i 110'!$B$2</f>
        <v>0</v>
      </c>
      <c r="G143" s="244" t="str">
        <f>'PVC 90 i 110'!$B$7</f>
        <v>2019-04-1</v>
      </c>
      <c r="H143" s="110">
        <f>'PVC 90 i 110'!$H$3</f>
        <v>0</v>
      </c>
      <c r="I143" s="110" t="str">
        <f t="shared" si="6"/>
        <v>SP080-W-KO067-G</v>
      </c>
      <c r="J143" s="110">
        <f>'PVC 90 i 110'!G55</f>
        <v>0</v>
      </c>
    </row>
    <row r="144" spans="1:10" ht="12">
      <c r="A144" s="111" t="str">
        <f>SUBSTITUTE('PVC 90 i 110'!B56,"_",'PVC 90 i 110'!$G$34,1)</f>
        <v>SP080-W-TR067-G</v>
      </c>
      <c r="B144" s="110">
        <f>'PVC 90 i 110'!$H$3</f>
        <v>0</v>
      </c>
      <c r="C144" s="110">
        <f>'PVC 90 i 110'!$H$6</f>
        <v>0</v>
      </c>
      <c r="D144" s="110">
        <f>'PVC 90 i 110'!$H$4</f>
        <v>0</v>
      </c>
      <c r="E144" s="110" t="str">
        <f>'PVC 90 i 110'!$H$5</f>
        <v>SHO</v>
      </c>
      <c r="F144" s="110">
        <f>'PVC 90 i 110'!$B$2</f>
        <v>0</v>
      </c>
      <c r="G144" s="244" t="str">
        <f>'PVC 90 i 110'!$B$7</f>
        <v>2019-04-1</v>
      </c>
      <c r="H144" s="110">
        <f>'PVC 90 i 110'!$H$3</f>
        <v>0</v>
      </c>
      <c r="I144" s="110" t="str">
        <f t="shared" si="6"/>
        <v>SP080-W-TR067-G</v>
      </c>
      <c r="J144" s="110">
        <f>'PVC 90 i 110'!G56</f>
        <v>0</v>
      </c>
    </row>
    <row r="145" spans="1:10" ht="12">
      <c r="A145" s="111" t="str">
        <f>SUBSTITUTE('PVC 90 i 110'!B57,"_",'PVC 90 i 110'!$G$34,1)</f>
        <v>SP080-W-OD----A</v>
      </c>
      <c r="B145" s="110">
        <f>'PVC 90 i 110'!$H$3</f>
        <v>0</v>
      </c>
      <c r="C145" s="110">
        <f>'PVC 90 i 110'!$H$6</f>
        <v>0</v>
      </c>
      <c r="D145" s="110">
        <f>'PVC 90 i 110'!$H$4</f>
        <v>0</v>
      </c>
      <c r="E145" s="110" t="str">
        <f>'PVC 90 i 110'!$H$5</f>
        <v>SHO</v>
      </c>
      <c r="F145" s="110">
        <f>'PVC 90 i 110'!$B$2</f>
        <v>0</v>
      </c>
      <c r="G145" s="244" t="str">
        <f>'PVC 90 i 110'!$B$7</f>
        <v>2019-04-1</v>
      </c>
      <c r="H145" s="110">
        <f>'PVC 90 i 110'!$H$3</f>
        <v>0</v>
      </c>
      <c r="I145" s="110" t="str">
        <f t="shared" si="6"/>
        <v>SP080-W-OD----A</v>
      </c>
      <c r="J145" s="110">
        <f>'PVC 90 i 110'!G57</f>
        <v>0</v>
      </c>
    </row>
    <row r="146" spans="1:10" ht="12">
      <c r="A146" s="111" t="str">
        <f>SUBSTITUTE('PVC 130'!B12,"_",'PVC 130'!$D$10,1)</f>
        <v>RE130-A-RY400-G</v>
      </c>
      <c r="B146" s="110">
        <f>'PVC 130'!$I$3</f>
        <v>0</v>
      </c>
      <c r="C146" s="110">
        <f>'PVC 130'!$I$6</f>
        <v>0</v>
      </c>
      <c r="D146" s="110">
        <f>'PVC 130'!$I$4</f>
        <v>0</v>
      </c>
      <c r="E146" s="110" t="str">
        <f>'PVC 130'!$I$5</f>
        <v>SHO</v>
      </c>
      <c r="F146" s="110">
        <f>'PVC 130'!$B$2</f>
        <v>0</v>
      </c>
      <c r="G146" s="244" t="str">
        <f>'PVC 130'!$B$7</f>
        <v>2019-04-1</v>
      </c>
      <c r="H146" s="110">
        <f>'PVC 130'!$I$3</f>
        <v>0</v>
      </c>
      <c r="I146" s="110" t="str">
        <f>SUBSTITUTE(SUBSTITUTE(SUBSTITUTE(SUBSTITUTE(SUBSTITUTE(A146,"RS135","RS130",1),"SS090","SS087",1),"RO135","RO130",1),"OP090","OP087",1),"RS120","RS110",1)</f>
        <v>RE130-A-RY400-G</v>
      </c>
      <c r="J146" s="110">
        <f>'PVC 130'!D12</f>
        <v>0</v>
      </c>
    </row>
    <row r="147" spans="1:10" ht="12">
      <c r="A147" s="111" t="str">
        <f>SUBSTITUTE('PVC 130'!B13,"_",'PVC 130'!$D$10,1)</f>
        <v>RE130-A-HP----A</v>
      </c>
      <c r="B147" s="110">
        <f>'PVC 130'!$I$3</f>
        <v>0</v>
      </c>
      <c r="C147" s="110">
        <f>'PVC 130'!$I$6</f>
        <v>0</v>
      </c>
      <c r="D147" s="110">
        <f>'PVC 130'!$I$4</f>
        <v>0</v>
      </c>
      <c r="E147" s="110" t="str">
        <f>'PVC 130'!$I$5</f>
        <v>SHO</v>
      </c>
      <c r="F147" s="110">
        <f>'PVC 130'!$B$2</f>
        <v>0</v>
      </c>
      <c r="G147" s="244" t="str">
        <f>'PVC 130'!$B$7</f>
        <v>2019-04-1</v>
      </c>
      <c r="H147" s="110">
        <f>'PVC 130'!$I$3</f>
        <v>0</v>
      </c>
      <c r="I147" s="110" t="str">
        <f aca="true" t="shared" si="7" ref="I147:I168">SUBSTITUTE(SUBSTITUTE(SUBSTITUTE(SUBSTITUTE(SUBSTITUTE(A147,"RS135","RS130",1),"SS090","SS087",1),"RO135","RO130",1),"OP090","OP087",1),"RS120","RS110",1)</f>
        <v>RE130-A-HP----A</v>
      </c>
      <c r="J147" s="110">
        <f>'PVC 130'!D13</f>
        <v>0</v>
      </c>
    </row>
    <row r="148" spans="1:10" ht="12">
      <c r="A148" s="111" t="str">
        <f>SUBSTITUTE('PVC 130'!B14,"_",'PVC 130'!$D$10,1)</f>
        <v>RE130-A-HM----D</v>
      </c>
      <c r="B148" s="110">
        <f>'PVC 130'!$I$3</f>
        <v>0</v>
      </c>
      <c r="C148" s="110">
        <f>'PVC 130'!$I$6</f>
        <v>0</v>
      </c>
      <c r="D148" s="110">
        <f>'PVC 130'!$I$4</f>
        <v>0</v>
      </c>
      <c r="E148" s="110" t="str">
        <f>'PVC 130'!$I$5</f>
        <v>SHO</v>
      </c>
      <c r="F148" s="110">
        <f>'PVC 130'!$B$2</f>
        <v>0</v>
      </c>
      <c r="G148" s="244" t="str">
        <f>'PVC 130'!$B$7</f>
        <v>2019-04-1</v>
      </c>
      <c r="H148" s="110">
        <f>'PVC 130'!$I$3</f>
        <v>0</v>
      </c>
      <c r="I148" s="110" t="str">
        <f t="shared" si="7"/>
        <v>RE130-A-HM----D</v>
      </c>
      <c r="J148" s="110">
        <f>'PVC 130'!D14</f>
        <v>0</v>
      </c>
    </row>
    <row r="149" spans="1:10" ht="12">
      <c r="A149" s="111" t="str">
        <f>SUBSTITUTE('PVC 130'!B15,"_",'PVC 130'!$D$10,1)</f>
        <v>RE130-A-HG----D</v>
      </c>
      <c r="B149" s="110">
        <f>'PVC 130'!$I$3</f>
        <v>0</v>
      </c>
      <c r="C149" s="110">
        <f>'PVC 130'!$I$6</f>
        <v>0</v>
      </c>
      <c r="D149" s="110">
        <f>'PVC 130'!$I$4</f>
        <v>0</v>
      </c>
      <c r="E149" s="110" t="str">
        <f>'PVC 130'!$I$5</f>
        <v>SHO</v>
      </c>
      <c r="F149" s="110">
        <f>'PVC 130'!$B$2</f>
        <v>0</v>
      </c>
      <c r="G149" s="244" t="str">
        <f>'PVC 130'!$B$7</f>
        <v>2019-04-1</v>
      </c>
      <c r="H149" s="110">
        <f>'PVC 130'!$I$3</f>
        <v>0</v>
      </c>
      <c r="I149" s="110" t="str">
        <f t="shared" si="7"/>
        <v>RE130-A-HG----D</v>
      </c>
      <c r="J149" s="110">
        <f>'PVC 130'!D15</f>
        <v>0</v>
      </c>
    </row>
    <row r="150" spans="1:10" ht="12">
      <c r="A150" s="111" t="str">
        <f>SUBSTITUTE('PVC 130'!B16,"_",'PVC 130'!$D$10,1)</f>
        <v>RE130-A-HL----Q</v>
      </c>
      <c r="B150" s="110">
        <f>'PVC 130'!$I$3</f>
        <v>0</v>
      </c>
      <c r="C150" s="110">
        <f>'PVC 130'!$I$6</f>
        <v>0</v>
      </c>
      <c r="D150" s="110">
        <f>'PVC 130'!$I$4</f>
        <v>0</v>
      </c>
      <c r="E150" s="110" t="str">
        <f>'PVC 130'!$I$5</f>
        <v>SHO</v>
      </c>
      <c r="F150" s="110">
        <f>'PVC 130'!$B$2</f>
        <v>0</v>
      </c>
      <c r="G150" s="244" t="str">
        <f>'PVC 130'!$B$7</f>
        <v>2019-04-1</v>
      </c>
      <c r="H150" s="110">
        <f>'PVC 130'!$I$3</f>
        <v>0</v>
      </c>
      <c r="I150" s="110" t="str">
        <f t="shared" si="7"/>
        <v>RE130-A-HL----Q</v>
      </c>
      <c r="J150" s="110">
        <f>'PVC 130'!D16</f>
        <v>0</v>
      </c>
    </row>
    <row r="151" spans="1:10" ht="12">
      <c r="A151" s="111" t="str">
        <f>SUBSTITUTE('PVC 130'!B17,"_",'PVC 130'!$D$10,1)</f>
        <v>RE130-A-LA----G</v>
      </c>
      <c r="B151" s="110">
        <f>'PVC 130'!$I$3</f>
        <v>0</v>
      </c>
      <c r="C151" s="110">
        <f>'PVC 130'!$I$6</f>
        <v>0</v>
      </c>
      <c r="D151" s="110">
        <f>'PVC 130'!$I$4</f>
        <v>0</v>
      </c>
      <c r="E151" s="110" t="str">
        <f>'PVC 130'!$I$5</f>
        <v>SHO</v>
      </c>
      <c r="F151" s="110">
        <f>'PVC 130'!$B$2</f>
        <v>0</v>
      </c>
      <c r="G151" s="244" t="str">
        <f>'PVC 130'!$B$7</f>
        <v>2019-04-1</v>
      </c>
      <c r="H151" s="110">
        <f>'PVC 130'!$I$3</f>
        <v>0</v>
      </c>
      <c r="I151" s="110" t="str">
        <f t="shared" si="7"/>
        <v>RE130-A-LA----G</v>
      </c>
      <c r="J151" s="110">
        <f>'PVC 130'!D17</f>
        <v>0</v>
      </c>
    </row>
    <row r="152" spans="1:10" ht="12">
      <c r="A152" s="111" t="str">
        <f>SUBSTITUTE('PVC 130'!B18,"_",'PVC 130'!$D$10,1)</f>
        <v>RE130-A-LW090-G</v>
      </c>
      <c r="B152" s="110">
        <f>'PVC 130'!$I$3</f>
        <v>0</v>
      </c>
      <c r="C152" s="110">
        <f>'PVC 130'!$I$6</f>
        <v>0</v>
      </c>
      <c r="D152" s="110">
        <f>'PVC 130'!$I$4</f>
        <v>0</v>
      </c>
      <c r="E152" s="110" t="str">
        <f>'PVC 130'!$I$5</f>
        <v>SHO</v>
      </c>
      <c r="F152" s="110">
        <f>'PVC 130'!$B$2</f>
        <v>0</v>
      </c>
      <c r="G152" s="244" t="str">
        <f>'PVC 130'!$B$7</f>
        <v>2019-04-1</v>
      </c>
      <c r="H152" s="110">
        <f>'PVC 130'!$I$3</f>
        <v>0</v>
      </c>
      <c r="I152" s="110" t="str">
        <f t="shared" si="7"/>
        <v>RE130-A-LW090-G</v>
      </c>
      <c r="J152" s="110">
        <f>'PVC 130'!D18</f>
        <v>0</v>
      </c>
    </row>
    <row r="153" spans="1:10" ht="12">
      <c r="A153" s="111" t="str">
        <f>SUBSTITUTE('PVC 130'!B19,"_",'PVC 130'!$D$10,1)</f>
        <v>RE130-A-LZ090-G</v>
      </c>
      <c r="B153" s="110">
        <f>'PVC 130'!$I$3</f>
        <v>0</v>
      </c>
      <c r="C153" s="110">
        <f>'PVC 130'!$I$6</f>
        <v>0</v>
      </c>
      <c r="D153" s="110">
        <f>'PVC 130'!$I$4</f>
        <v>0</v>
      </c>
      <c r="E153" s="110" t="str">
        <f>'PVC 130'!$I$5</f>
        <v>SHO</v>
      </c>
      <c r="F153" s="110">
        <f>'PVC 130'!$B$2</f>
        <v>0</v>
      </c>
      <c r="G153" s="244" t="str">
        <f>'PVC 130'!$B$7</f>
        <v>2019-04-1</v>
      </c>
      <c r="H153" s="110">
        <f>'PVC 130'!$I$3</f>
        <v>0</v>
      </c>
      <c r="I153" s="110" t="str">
        <f t="shared" si="7"/>
        <v>RE130-A-LZ090-G</v>
      </c>
      <c r="J153" s="110">
        <f>'PVC 130'!D19</f>
        <v>0</v>
      </c>
    </row>
    <row r="154" spans="1:10" ht="12">
      <c r="A154" s="111" t="str">
        <f>SUBSTITUTE('PVC 130'!B20,"_",'PVC 130'!$D$10,1)</f>
        <v>RE130-A-LW135-X</v>
      </c>
      <c r="B154" s="110">
        <f>'PVC 130'!$I$3</f>
        <v>0</v>
      </c>
      <c r="C154" s="110">
        <f>'PVC 130'!$I$6</f>
        <v>0</v>
      </c>
      <c r="D154" s="110">
        <f>'PVC 130'!$I$4</f>
        <v>0</v>
      </c>
      <c r="E154" s="110" t="str">
        <f>'PVC 130'!$I$5</f>
        <v>SHO</v>
      </c>
      <c r="F154" s="110">
        <f>'PVC 130'!$B$2</f>
        <v>0</v>
      </c>
      <c r="G154" s="244" t="str">
        <f>'PVC 130'!$B$7</f>
        <v>2019-04-1</v>
      </c>
      <c r="H154" s="110">
        <f>'PVC 130'!$I$3</f>
        <v>0</v>
      </c>
      <c r="I154" s="110" t="str">
        <f t="shared" si="7"/>
        <v>RE130-A-LW135-X</v>
      </c>
      <c r="J154" s="110">
        <f>'PVC 130'!D20</f>
        <v>0</v>
      </c>
    </row>
    <row r="155" spans="1:10" ht="12">
      <c r="A155" s="111" t="str">
        <f>SUBSTITUTE('PVC 130'!B21,"_",'PVC 130'!$D$10,1)</f>
        <v>RE130-A-LZREG-G</v>
      </c>
      <c r="B155" s="110">
        <f>'PVC 130'!$I$3</f>
        <v>0</v>
      </c>
      <c r="C155" s="110">
        <f>'PVC 130'!$I$6</f>
        <v>0</v>
      </c>
      <c r="D155" s="110">
        <f>'PVC 130'!$I$4</f>
        <v>0</v>
      </c>
      <c r="E155" s="110" t="str">
        <f>'PVC 130'!$I$5</f>
        <v>SHO</v>
      </c>
      <c r="F155" s="110">
        <f>'PVC 130'!$B$2</f>
        <v>0</v>
      </c>
      <c r="G155" s="244" t="str">
        <f>'PVC 130'!$B$7</f>
        <v>2019-04-1</v>
      </c>
      <c r="H155" s="110">
        <f>'PVC 130'!$I$3</f>
        <v>0</v>
      </c>
      <c r="I155" s="110" t="str">
        <f t="shared" si="7"/>
        <v>RE130-A-LZREG-G</v>
      </c>
      <c r="J155" s="110">
        <f>'PVC 130'!D21</f>
        <v>0</v>
      </c>
    </row>
    <row r="156" spans="1:10" ht="12">
      <c r="A156" s="111" t="str">
        <f>SUBSTITUTE('PVC 130'!B22,"_",'PVC 130'!$D$10,1)</f>
        <v>RE130-A-LW___-X</v>
      </c>
      <c r="B156" s="110">
        <f>'PVC 130'!$I$3</f>
        <v>0</v>
      </c>
      <c r="C156" s="110">
        <f>'PVC 130'!$I$6</f>
        <v>0</v>
      </c>
      <c r="D156" s="110">
        <f>'PVC 130'!$I$4</f>
        <v>0</v>
      </c>
      <c r="E156" s="110" t="str">
        <f>'PVC 130'!$I$5</f>
        <v>SHO</v>
      </c>
      <c r="F156" s="110">
        <f>'PVC 130'!$B$2</f>
        <v>0</v>
      </c>
      <c r="G156" s="244" t="str">
        <f>'PVC 130'!$B$7</f>
        <v>2019-04-1</v>
      </c>
      <c r="H156" s="110">
        <f>'PVC 130'!$I$3</f>
        <v>0</v>
      </c>
      <c r="I156" s="110" t="str">
        <f t="shared" si="7"/>
        <v>RE130-A-LW___-X</v>
      </c>
      <c r="J156" s="110">
        <f>'PVC 130'!D22</f>
        <v>0</v>
      </c>
    </row>
    <row r="157" spans="1:10" ht="12">
      <c r="A157" s="111" t="str">
        <f>SUBSTITUTE('PVC 130'!B23,"_",'PVC 130'!$D$10,1)</f>
        <v>RE130-A-LZ___-X</v>
      </c>
      <c r="B157" s="110">
        <f>'PVC 130'!$I$3</f>
        <v>0</v>
      </c>
      <c r="C157" s="110">
        <f>'PVC 130'!$I$6</f>
        <v>0</v>
      </c>
      <c r="D157" s="110">
        <f>'PVC 130'!$I$4</f>
        <v>0</v>
      </c>
      <c r="E157" s="110" t="str">
        <f>'PVC 130'!$I$5</f>
        <v>SHO</v>
      </c>
      <c r="F157" s="110">
        <f>'PVC 130'!$B$2</f>
        <v>0</v>
      </c>
      <c r="G157" s="244" t="str">
        <f>'PVC 130'!$B$7</f>
        <v>2019-04-1</v>
      </c>
      <c r="H157" s="110">
        <f>'PVC 130'!$I$3</f>
        <v>0</v>
      </c>
      <c r="I157" s="110" t="str">
        <f t="shared" si="7"/>
        <v>RE130-A-LZ___-X</v>
      </c>
      <c r="J157" s="110">
        <f>'PVC 130'!D23</f>
        <v>0</v>
      </c>
    </row>
    <row r="158" spans="1:10" ht="12">
      <c r="A158" s="111" t="str">
        <f>SUBSTITUTE('PVC 130'!B24,"_",'PVC 130'!$D$10,1)</f>
        <v>RE130-A-LE___-X</v>
      </c>
      <c r="B158" s="110">
        <f>'PVC 130'!$I$3</f>
        <v>0</v>
      </c>
      <c r="C158" s="110">
        <f>'PVC 130'!$I$6</f>
        <v>0</v>
      </c>
      <c r="D158" s="110">
        <f>'PVC 130'!$I$4</f>
        <v>0</v>
      </c>
      <c r="E158" s="110" t="str">
        <f>'PVC 130'!$I$5</f>
        <v>SHO</v>
      </c>
      <c r="F158" s="110">
        <f>'PVC 130'!$B$2</f>
        <v>0</v>
      </c>
      <c r="G158" s="244" t="str">
        <f>'PVC 130'!$B$7</f>
        <v>2019-04-1</v>
      </c>
      <c r="H158" s="110">
        <f>'PVC 130'!$I$3</f>
        <v>0</v>
      </c>
      <c r="I158" s="110" t="str">
        <f t="shared" si="7"/>
        <v>RE130-A-LE___-X</v>
      </c>
      <c r="J158" s="110">
        <f>'PVC 130'!D24</f>
        <v>0</v>
      </c>
    </row>
    <row r="159" spans="1:10" ht="12">
      <c r="A159" s="111" t="str">
        <f>SUBSTITUTE('PVC 130'!B25,"_",'PVC 130'!$D$10,1)</f>
        <v>RE130-A-LV___-X</v>
      </c>
      <c r="B159" s="110">
        <f>'PVC 130'!$I$3</f>
        <v>0</v>
      </c>
      <c r="C159" s="110">
        <f>'PVC 130'!$I$6</f>
        <v>0</v>
      </c>
      <c r="D159" s="110">
        <f>'PVC 130'!$I$4</f>
        <v>0</v>
      </c>
      <c r="E159" s="110" t="str">
        <f>'PVC 130'!$I$5</f>
        <v>SHO</v>
      </c>
      <c r="F159" s="110">
        <f>'PVC 130'!$B$2</f>
        <v>0</v>
      </c>
      <c r="G159" s="244" t="str">
        <f>'PVC 130'!$B$7</f>
        <v>2019-04-1</v>
      </c>
      <c r="H159" s="110">
        <f>'PVC 130'!$I$3</f>
        <v>0</v>
      </c>
      <c r="I159" s="110" t="str">
        <f t="shared" si="7"/>
        <v>RE130-A-LV___-X</v>
      </c>
      <c r="J159" s="110">
        <f>'PVC 130'!D25</f>
        <v>0</v>
      </c>
    </row>
    <row r="160" spans="1:10" ht="12">
      <c r="A160" s="111" t="str">
        <f>SUBSTITUTE('PVC 130'!B26,"_",'PVC 130'!$D$10,1)</f>
        <v>RE130-A-OP080-G</v>
      </c>
      <c r="B160" s="110">
        <f>'PVC 130'!$I$3</f>
        <v>0</v>
      </c>
      <c r="C160" s="110">
        <f>'PVC 130'!$I$6</f>
        <v>0</v>
      </c>
      <c r="D160" s="110">
        <f>'PVC 130'!$I$4</f>
        <v>0</v>
      </c>
      <c r="E160" s="110" t="str">
        <f>'PVC 130'!$I$5</f>
        <v>SHO</v>
      </c>
      <c r="F160" s="110">
        <f>'PVC 130'!$B$2</f>
        <v>0</v>
      </c>
      <c r="G160" s="244" t="str">
        <f>'PVC 130'!$B$7</f>
        <v>2019-04-1</v>
      </c>
      <c r="H160" s="110">
        <f>'PVC 130'!$I$3</f>
        <v>0</v>
      </c>
      <c r="I160" s="110" t="str">
        <f t="shared" si="7"/>
        <v>RE130-A-OP080-G</v>
      </c>
      <c r="J160" s="110">
        <f>'PVC 130'!D26</f>
        <v>0</v>
      </c>
    </row>
    <row r="161" spans="1:10" ht="12">
      <c r="A161" s="111" t="str">
        <f>SUBSTITUTE('PVC 130'!B27,"_",'PVC 130'!$D$10,1)</f>
        <v>RE130-A-OP100-G</v>
      </c>
      <c r="B161" s="110">
        <f>'PVC 130'!$I$3</f>
        <v>0</v>
      </c>
      <c r="C161" s="110">
        <f>'PVC 130'!$I$6</f>
        <v>0</v>
      </c>
      <c r="D161" s="110">
        <f>'PVC 130'!$I$4</f>
        <v>0</v>
      </c>
      <c r="E161" s="110" t="str">
        <f>'PVC 130'!$I$5</f>
        <v>SHO</v>
      </c>
      <c r="F161" s="110">
        <f>'PVC 130'!$B$2</f>
        <v>0</v>
      </c>
      <c r="G161" s="244" t="str">
        <f>'PVC 130'!$B$7</f>
        <v>2019-04-1</v>
      </c>
      <c r="H161" s="110">
        <f>'PVC 130'!$I$3</f>
        <v>0</v>
      </c>
      <c r="I161" s="110" t="str">
        <f t="shared" si="7"/>
        <v>RE130-A-OP100-G</v>
      </c>
      <c r="J161" s="110">
        <f>'PVC 130'!D27</f>
        <v>0</v>
      </c>
    </row>
    <row r="162" spans="1:10" ht="12">
      <c r="A162" s="111" t="str">
        <f>SUBSTITUTE('PVC 130'!B28,"_",'PVC 130'!$D$10,1)</f>
        <v>RE130-A-ZL----G</v>
      </c>
      <c r="B162" s="110">
        <f>'PVC 130'!$I$3</f>
        <v>0</v>
      </c>
      <c r="C162" s="110">
        <f>'PVC 130'!$I$6</f>
        <v>0</v>
      </c>
      <c r="D162" s="110">
        <f>'PVC 130'!$I$4</f>
        <v>0</v>
      </c>
      <c r="E162" s="110" t="str">
        <f>'PVC 130'!$I$5</f>
        <v>SHO</v>
      </c>
      <c r="F162" s="110">
        <f>'PVC 130'!$B$2</f>
        <v>0</v>
      </c>
      <c r="G162" s="244" t="str">
        <f>'PVC 130'!$B$7</f>
        <v>2019-04-1</v>
      </c>
      <c r="H162" s="110">
        <f>'PVC 130'!$I$3</f>
        <v>0</v>
      </c>
      <c r="I162" s="110" t="str">
        <f t="shared" si="7"/>
        <v>RE130-A-ZL----G</v>
      </c>
      <c r="J162" s="110">
        <f>'PVC 130'!D28</f>
        <v>0</v>
      </c>
    </row>
    <row r="163" spans="1:10" ht="12">
      <c r="A163" s="111" t="str">
        <f>SUBSTITUTE('PVC 130'!B29,"_",'PVC 130'!$D$10,1)</f>
        <v>RE130-A-ZP----G</v>
      </c>
      <c r="B163" s="110">
        <f>'PVC 130'!$I$3</f>
        <v>0</v>
      </c>
      <c r="C163" s="110">
        <f>'PVC 130'!$I$6</f>
        <v>0</v>
      </c>
      <c r="D163" s="110">
        <f>'PVC 130'!$I$4</f>
        <v>0</v>
      </c>
      <c r="E163" s="110" t="str">
        <f>'PVC 130'!$I$5</f>
        <v>SHO</v>
      </c>
      <c r="F163" s="110">
        <f>'PVC 130'!$B$2</f>
        <v>0</v>
      </c>
      <c r="G163" s="244" t="str">
        <f>'PVC 130'!$B$7</f>
        <v>2019-04-1</v>
      </c>
      <c r="H163" s="110">
        <f>'PVC 130'!$I$3</f>
        <v>0</v>
      </c>
      <c r="I163" s="110" t="str">
        <f t="shared" si="7"/>
        <v>RE130-A-ZP----G</v>
      </c>
      <c r="J163" s="110">
        <f>'PVC 130'!D29</f>
        <v>0</v>
      </c>
    </row>
    <row r="164" spans="1:10" ht="12">
      <c r="A164" s="111" t="str">
        <f>SUBSTITUTE('PVC 130'!B31,"_",'PVC 130'!$D$10,1)</f>
        <v>SP100-A-RU400-G</v>
      </c>
      <c r="B164" s="110">
        <f>'PVC 130'!$I$3</f>
        <v>0</v>
      </c>
      <c r="C164" s="110">
        <f>'PVC 130'!$I$6</f>
        <v>0</v>
      </c>
      <c r="D164" s="110">
        <f>'PVC 130'!$I$4</f>
        <v>0</v>
      </c>
      <c r="E164" s="110" t="str">
        <f>'PVC 130'!$I$5</f>
        <v>SHO</v>
      </c>
      <c r="F164" s="110">
        <f>'PVC 130'!$B$2</f>
        <v>0</v>
      </c>
      <c r="G164" s="244" t="str">
        <f>'PVC 130'!$B$7</f>
        <v>2019-04-1</v>
      </c>
      <c r="H164" s="110">
        <f>'PVC 130'!$I$3</f>
        <v>0</v>
      </c>
      <c r="I164" s="110" t="str">
        <f t="shared" si="7"/>
        <v>SP100-A-RU400-G</v>
      </c>
      <c r="J164" s="110">
        <f>'PVC 130'!D31</f>
        <v>0</v>
      </c>
    </row>
    <row r="165" spans="1:10" ht="12">
      <c r="A165" s="111" t="str">
        <f>SUBSTITUTE('PVC 130'!B32,"_",'PVC 130'!$D$10,1)</f>
        <v>SP100-A-MU----G</v>
      </c>
      <c r="B165" s="110">
        <f>'PVC 130'!$I$3</f>
        <v>0</v>
      </c>
      <c r="C165" s="110">
        <f>'PVC 130'!$I$6</f>
        <v>0</v>
      </c>
      <c r="D165" s="110">
        <f>'PVC 130'!$I$4</f>
        <v>0</v>
      </c>
      <c r="E165" s="110" t="str">
        <f>'PVC 130'!$I$5</f>
        <v>SHO</v>
      </c>
      <c r="F165" s="110">
        <f>'PVC 130'!$B$2</f>
        <v>0</v>
      </c>
      <c r="G165" s="244" t="str">
        <f>'PVC 130'!$B$7</f>
        <v>2019-04-1</v>
      </c>
      <c r="H165" s="110">
        <f>'PVC 130'!$I$3</f>
        <v>0</v>
      </c>
      <c r="I165" s="110" t="str">
        <f t="shared" si="7"/>
        <v>SP100-A-MU----G</v>
      </c>
      <c r="J165" s="110">
        <f>'PVC 130'!D32</f>
        <v>0</v>
      </c>
    </row>
    <row r="166" spans="1:10" ht="12">
      <c r="A166" s="111" t="str">
        <f>SUBSTITUTE('PVC 130'!B33,"_",'PVC 130'!$D$10,1)</f>
        <v>SP100-A-KO067-G</v>
      </c>
      <c r="B166" s="110">
        <f>'PVC 130'!$I$3</f>
        <v>0</v>
      </c>
      <c r="C166" s="110">
        <f>'PVC 130'!$I$6</f>
        <v>0</v>
      </c>
      <c r="D166" s="110">
        <f>'PVC 130'!$I$4</f>
        <v>0</v>
      </c>
      <c r="E166" s="110" t="str">
        <f>'PVC 130'!$I$5</f>
        <v>SHO</v>
      </c>
      <c r="F166" s="110">
        <f>'PVC 130'!$B$2</f>
        <v>0</v>
      </c>
      <c r="G166" s="244" t="str">
        <f>'PVC 130'!$B$7</f>
        <v>2019-04-1</v>
      </c>
      <c r="H166" s="110">
        <f>'PVC 130'!$I$3</f>
        <v>0</v>
      </c>
      <c r="I166" s="110" t="str">
        <f t="shared" si="7"/>
        <v>SP100-A-KO067-G</v>
      </c>
      <c r="J166" s="110">
        <f>'PVC 130'!D33</f>
        <v>0</v>
      </c>
    </row>
    <row r="167" spans="1:10" ht="12">
      <c r="A167" s="111" t="str">
        <f>SUBSTITUTE('PVC 130'!B34,"_",'PVC 130'!$D$10,1)</f>
        <v>SP100-A-KO045-G</v>
      </c>
      <c r="B167" s="110">
        <f>'PVC 130'!$I$3</f>
        <v>0</v>
      </c>
      <c r="C167" s="110">
        <f>'PVC 130'!$I$6</f>
        <v>0</v>
      </c>
      <c r="D167" s="110">
        <f>'PVC 130'!$I$4</f>
        <v>0</v>
      </c>
      <c r="E167" s="110" t="str">
        <f>'PVC 130'!$I$5</f>
        <v>SHO</v>
      </c>
      <c r="F167" s="110">
        <f>'PVC 130'!$B$2</f>
        <v>0</v>
      </c>
      <c r="G167" s="244" t="str">
        <f>'PVC 130'!$B$7</f>
        <v>2019-04-1</v>
      </c>
      <c r="H167" s="110">
        <f>'PVC 130'!$I$3</f>
        <v>0</v>
      </c>
      <c r="I167" s="110" t="str">
        <f t="shared" si="7"/>
        <v>SP100-A-KO045-G</v>
      </c>
      <c r="J167" s="110">
        <f>'PVC 130'!D34</f>
        <v>0</v>
      </c>
    </row>
    <row r="168" spans="1:10" ht="12">
      <c r="A168" s="111" t="str">
        <f>SUBSTITUTE('PVC 130'!B35,"_",'PVC 130'!$D$10,1)</f>
        <v>SP100-A-TR067-G</v>
      </c>
      <c r="B168" s="110">
        <f>'PVC 130'!$I$3</f>
        <v>0</v>
      </c>
      <c r="C168" s="110">
        <f>'PVC 130'!$I$6</f>
        <v>0</v>
      </c>
      <c r="D168" s="110">
        <f>'PVC 130'!$I$4</f>
        <v>0</v>
      </c>
      <c r="E168" s="110" t="str">
        <f>'PVC 130'!$I$5</f>
        <v>SHO</v>
      </c>
      <c r="F168" s="110">
        <f>'PVC 130'!$B$2</f>
        <v>0</v>
      </c>
      <c r="G168" s="244" t="str">
        <f>'PVC 130'!$B$7</f>
        <v>2019-04-1</v>
      </c>
      <c r="H168" s="110">
        <f>'PVC 130'!$I$3</f>
        <v>0</v>
      </c>
      <c r="I168" s="110" t="str">
        <f t="shared" si="7"/>
        <v>SP100-A-TR067-G</v>
      </c>
      <c r="J168" s="110">
        <f>'PVC 130'!D35</f>
        <v>0</v>
      </c>
    </row>
    <row r="169" spans="1:10" ht="12">
      <c r="A169" s="111" t="str">
        <f>SUBSTITUTE('PVC 130'!B36,"_",'PVC 130'!$D$10,1)</f>
        <v>SP100-A-OD----A</v>
      </c>
      <c r="B169" s="110">
        <f>'PVC 130'!$I$3</f>
        <v>0</v>
      </c>
      <c r="C169" s="110">
        <f>'PVC 130'!$I$6</f>
        <v>0</v>
      </c>
      <c r="D169" s="110">
        <f>'PVC 130'!$I$4</f>
        <v>0</v>
      </c>
      <c r="E169" s="110" t="str">
        <f>'PVC 130'!$I$5</f>
        <v>SHO</v>
      </c>
      <c r="F169" s="110">
        <f>'PVC 130'!$B$2</f>
        <v>0</v>
      </c>
      <c r="G169" s="244" t="str">
        <f>'PVC 130'!$B$7</f>
        <v>2019-04-1</v>
      </c>
      <c r="H169" s="110">
        <f>'PVC 130'!$I$3</f>
        <v>0</v>
      </c>
      <c r="I169" s="110" t="str">
        <f>SUBSTITUTE(SUBSTITUTE(SUBSTITUTE(SUBSTITUTE(SUBSTITUTE(A169,"RS135","RS130",1),"SS090","SS087",1),"RO135","RO130",1),"OP090","OP087",1),"RS120","RS110",1)</f>
        <v>SP100-A-OD----A</v>
      </c>
      <c r="J169" s="110">
        <f>'PVC 130'!D36</f>
        <v>0</v>
      </c>
    </row>
    <row r="170" spans="1:10" ht="12">
      <c r="A170" s="111" t="str">
        <f>SUBSTITUTE('PVC 130'!B37,"_",'PVC 130'!$D$10,1)</f>
        <v>SP100-A-RE110</v>
      </c>
      <c r="B170" s="110">
        <f>'PVC 130'!$I$3</f>
        <v>0</v>
      </c>
      <c r="C170" s="110">
        <f>'PVC 130'!$I$6</f>
        <v>0</v>
      </c>
      <c r="D170" s="110">
        <f>'PVC 130'!$I$4</f>
        <v>0</v>
      </c>
      <c r="E170" s="110" t="str">
        <f>'PVC 130'!$I$5</f>
        <v>SHO</v>
      </c>
      <c r="F170" s="110">
        <f>'PVC 130'!$B$2</f>
        <v>0</v>
      </c>
      <c r="G170" s="244" t="str">
        <f>'PVC 130'!$B$7</f>
        <v>2019-04-1</v>
      </c>
      <c r="H170" s="110">
        <f>'PVC 130'!$I$3</f>
        <v>0</v>
      </c>
      <c r="I170" s="110" t="str">
        <f>SUBSTITUTE(SUBSTITUTE(SUBSTITUTE(SUBSTITUTE(SUBSTITUTE(A170,"RS135","RS130",1),"SS090","SS087",1),"RO135","RO130",1),"OP090","OP087",1),"RS120","RS110",1)</f>
        <v>SP100-A-RE110</v>
      </c>
      <c r="J170" s="110">
        <f>'PVC 130'!D37</f>
        <v>0</v>
      </c>
    </row>
    <row r="171" spans="1:10" ht="12">
      <c r="A171" s="111" t="str">
        <f>SUBSTITUTE('PVC 130'!B39,"_",'PVC 130'!$D$10,1)</f>
        <v>SP080-A-RU400-G</v>
      </c>
      <c r="B171" s="110">
        <f>'PVC 130'!$I$3</f>
        <v>0</v>
      </c>
      <c r="C171" s="110">
        <f>'PVC 130'!$I$6</f>
        <v>0</v>
      </c>
      <c r="D171" s="110">
        <f>'PVC 130'!$I$4</f>
        <v>0</v>
      </c>
      <c r="E171" s="110" t="str">
        <f>'PVC 130'!$I$5</f>
        <v>SHO</v>
      </c>
      <c r="F171" s="110">
        <f>'PVC 130'!$B$2</f>
        <v>0</v>
      </c>
      <c r="G171" s="244" t="str">
        <f>'PVC 130'!$B$7</f>
        <v>2019-04-1</v>
      </c>
      <c r="H171" s="110">
        <f>'PVC 130'!$I$3</f>
        <v>0</v>
      </c>
      <c r="I171" s="110" t="str">
        <f aca="true" t="shared" si="8" ref="I171:I176">SUBSTITUTE(SUBSTITUTE(SUBSTITUTE(SUBSTITUTE(SUBSTITUTE(A171,"RS135","RS130",1),"SS090","SS087",1),"RO135","RO130",1),"OP090","OP087",1),"RS120","RS110",1)</f>
        <v>SP080-A-RU400-G</v>
      </c>
      <c r="J171" s="110">
        <f>'PVC 130'!D39</f>
        <v>0</v>
      </c>
    </row>
    <row r="172" spans="1:10" ht="12">
      <c r="A172" s="111" t="str">
        <f>SUBSTITUTE('PVC 130'!B40,"_",'PVC 130'!$D$10,1)</f>
        <v>SP080-A-MU----G</v>
      </c>
      <c r="B172" s="110">
        <f>'PVC 130'!$I$3</f>
        <v>0</v>
      </c>
      <c r="C172" s="110">
        <f>'PVC 130'!$I$6</f>
        <v>0</v>
      </c>
      <c r="D172" s="110">
        <f>'PVC 130'!$I$4</f>
        <v>0</v>
      </c>
      <c r="E172" s="110" t="str">
        <f>'PVC 130'!$I$5</f>
        <v>SHO</v>
      </c>
      <c r="F172" s="110">
        <f>'PVC 130'!$B$2</f>
        <v>0</v>
      </c>
      <c r="G172" s="244" t="str">
        <f>'PVC 130'!$B$7</f>
        <v>2019-04-1</v>
      </c>
      <c r="H172" s="110">
        <f>'PVC 130'!$I$3</f>
        <v>0</v>
      </c>
      <c r="I172" s="110" t="str">
        <f t="shared" si="8"/>
        <v>SP080-A-MU----G</v>
      </c>
      <c r="J172" s="110">
        <f>'PVC 130'!D40</f>
        <v>0</v>
      </c>
    </row>
    <row r="173" spans="1:10" ht="12">
      <c r="A173" s="111" t="str">
        <f>SUBSTITUTE('PVC 130'!B41,"_",'PVC 130'!$D$10,1)</f>
        <v>SP080-A-KO067-G</v>
      </c>
      <c r="B173" s="110">
        <f>'PVC 130'!$I$3</f>
        <v>0</v>
      </c>
      <c r="C173" s="110">
        <f>'PVC 130'!$I$6</f>
        <v>0</v>
      </c>
      <c r="D173" s="110">
        <f>'PVC 130'!$I$4</f>
        <v>0</v>
      </c>
      <c r="E173" s="110" t="str">
        <f>'PVC 130'!$I$5</f>
        <v>SHO</v>
      </c>
      <c r="F173" s="110">
        <f>'PVC 130'!$B$2</f>
        <v>0</v>
      </c>
      <c r="G173" s="244" t="str">
        <f>'PVC 130'!$B$7</f>
        <v>2019-04-1</v>
      </c>
      <c r="H173" s="110">
        <f>'PVC 130'!$I$3</f>
        <v>0</v>
      </c>
      <c r="I173" s="110" t="str">
        <f t="shared" si="8"/>
        <v>SP080-A-KO067-G</v>
      </c>
      <c r="J173" s="110">
        <f>'PVC 130'!D41</f>
        <v>0</v>
      </c>
    </row>
    <row r="174" spans="1:10" ht="12">
      <c r="A174" s="111" t="str">
        <f>SUBSTITUTE('PVC 130'!B42,"_",'PVC 130'!$D$10,1)</f>
        <v>SP080-A-TR067-G</v>
      </c>
      <c r="B174" s="110">
        <f>'PVC 130'!$I$3</f>
        <v>0</v>
      </c>
      <c r="C174" s="110">
        <f>'PVC 130'!$I$6</f>
        <v>0</v>
      </c>
      <c r="D174" s="110">
        <f>'PVC 130'!$I$4</f>
        <v>0</v>
      </c>
      <c r="E174" s="110" t="str">
        <f>'PVC 130'!$I$5</f>
        <v>SHO</v>
      </c>
      <c r="F174" s="110">
        <f>'PVC 130'!$B$2</f>
        <v>0</v>
      </c>
      <c r="G174" s="244" t="str">
        <f>'PVC 130'!$B$7</f>
        <v>2019-04-1</v>
      </c>
      <c r="H174" s="110">
        <f>'PVC 130'!$I$3</f>
        <v>0</v>
      </c>
      <c r="I174" s="110" t="str">
        <f t="shared" si="8"/>
        <v>SP080-A-TR067-G</v>
      </c>
      <c r="J174" s="110">
        <f>'PVC 130'!D42</f>
        <v>0</v>
      </c>
    </row>
    <row r="175" spans="1:10" ht="12">
      <c r="A175" s="111" t="str">
        <f>SUBSTITUTE('PVC 130'!B43,"_",'PVC 130'!$D$10,1)</f>
        <v>SP080-A-OD----A</v>
      </c>
      <c r="B175" s="110">
        <f>'PVC 130'!$I$3</f>
        <v>0</v>
      </c>
      <c r="C175" s="110">
        <f>'PVC 130'!$I$6</f>
        <v>0</v>
      </c>
      <c r="D175" s="110">
        <f>'PVC 130'!$I$4</f>
        <v>0</v>
      </c>
      <c r="E175" s="110" t="str">
        <f>'PVC 130'!$I$5</f>
        <v>SHO</v>
      </c>
      <c r="F175" s="110">
        <f>'PVC 130'!$B$2</f>
        <v>0</v>
      </c>
      <c r="G175" s="244" t="str">
        <f>'PVC 130'!$B$7</f>
        <v>2019-04-1</v>
      </c>
      <c r="H175" s="110">
        <f>'PVC 130'!$I$3</f>
        <v>0</v>
      </c>
      <c r="I175" s="110" t="str">
        <f t="shared" si="8"/>
        <v>SP080-A-OD----A</v>
      </c>
      <c r="J175" s="110">
        <f>'PVC 130'!D43</f>
        <v>0</v>
      </c>
    </row>
    <row r="176" spans="1:10" ht="12">
      <c r="A176" s="111" t="str">
        <f>SUBSTITUTE('PVC 130'!B12,"_",'PVC 130'!$E$10,1)</f>
        <v>RE130-B-RY400-G</v>
      </c>
      <c r="B176" s="110">
        <f>'PVC 130'!$I$3</f>
        <v>0</v>
      </c>
      <c r="C176" s="110">
        <f>'PVC 130'!$I$6</f>
        <v>0</v>
      </c>
      <c r="D176" s="110">
        <f>'PVC 130'!$I$4</f>
        <v>0</v>
      </c>
      <c r="E176" s="110" t="str">
        <f>'PVC 130'!$I$5</f>
        <v>SHO</v>
      </c>
      <c r="F176" s="110">
        <f>'PVC 130'!$B$2</f>
        <v>0</v>
      </c>
      <c r="G176" s="244" t="str">
        <f>'PVC 130'!$B$7</f>
        <v>2019-04-1</v>
      </c>
      <c r="H176" s="110">
        <f>'PVC 130'!$I$3</f>
        <v>0</v>
      </c>
      <c r="I176" s="110" t="str">
        <f t="shared" si="8"/>
        <v>RE130-B-RY400-G</v>
      </c>
      <c r="J176" s="110">
        <f>'PVC 130'!E12</f>
        <v>0</v>
      </c>
    </row>
    <row r="177" spans="1:10" ht="12">
      <c r="A177" s="111" t="str">
        <f>SUBSTITUTE('PVC 130'!B13,"_",'PVC 130'!$E$10,1)</f>
        <v>RE130-B-HP----A</v>
      </c>
      <c r="B177" s="110">
        <f>'PVC 130'!$I$3</f>
        <v>0</v>
      </c>
      <c r="C177" s="110">
        <f>'PVC 130'!$I$6</f>
        <v>0</v>
      </c>
      <c r="D177" s="110">
        <f>'PVC 130'!$I$4</f>
        <v>0</v>
      </c>
      <c r="E177" s="110" t="str">
        <f>'PVC 130'!$I$5</f>
        <v>SHO</v>
      </c>
      <c r="F177" s="110">
        <f>'PVC 130'!$B$2</f>
        <v>0</v>
      </c>
      <c r="G177" s="244" t="str">
        <f>'PVC 130'!$B$7</f>
        <v>2019-04-1</v>
      </c>
      <c r="H177" s="110">
        <f>'PVC 130'!$I$3</f>
        <v>0</v>
      </c>
      <c r="I177" s="110" t="str">
        <f aca="true" t="shared" si="9" ref="I177:I206">SUBSTITUTE(SUBSTITUTE(SUBSTITUTE(SUBSTITUTE(SUBSTITUTE(A177,"RS135","RS130",1),"SS090","SS087",1),"RO135","RO130",1),"OP090","OP087",1),"RS120","RS110",1)</f>
        <v>RE130-B-HP----A</v>
      </c>
      <c r="J177" s="110">
        <f>'PVC 130'!E13</f>
        <v>0</v>
      </c>
    </row>
    <row r="178" spans="1:10" ht="12">
      <c r="A178" s="111" t="str">
        <f>SUBSTITUTE('PVC 130'!B14,"_",'PVC 130'!$E$10,1)</f>
        <v>RE130-B-HM----D</v>
      </c>
      <c r="B178" s="110">
        <f>'PVC 130'!$I$3</f>
        <v>0</v>
      </c>
      <c r="C178" s="110">
        <f>'PVC 130'!$I$6</f>
        <v>0</v>
      </c>
      <c r="D178" s="110">
        <f>'PVC 130'!$I$4</f>
        <v>0</v>
      </c>
      <c r="E178" s="110" t="str">
        <f>'PVC 130'!$I$5</f>
        <v>SHO</v>
      </c>
      <c r="F178" s="110">
        <f>'PVC 130'!$B$2</f>
        <v>0</v>
      </c>
      <c r="G178" s="244" t="str">
        <f>'PVC 130'!$B$7</f>
        <v>2019-04-1</v>
      </c>
      <c r="H178" s="110">
        <f>'PVC 130'!$I$3</f>
        <v>0</v>
      </c>
      <c r="I178" s="110" t="str">
        <f t="shared" si="9"/>
        <v>RE130-B-HM----D</v>
      </c>
      <c r="J178" s="110">
        <f>'PVC 130'!E14</f>
        <v>0</v>
      </c>
    </row>
    <row r="179" spans="1:10" ht="12">
      <c r="A179" s="111" t="str">
        <f>SUBSTITUTE('PVC 130'!B15,"_",'PVC 130'!$E$10,1)</f>
        <v>RE130-B-HG----D</v>
      </c>
      <c r="B179" s="110">
        <f>'PVC 130'!$I$3</f>
        <v>0</v>
      </c>
      <c r="C179" s="110">
        <f>'PVC 130'!$I$6</f>
        <v>0</v>
      </c>
      <c r="D179" s="110">
        <f>'PVC 130'!$I$4</f>
        <v>0</v>
      </c>
      <c r="E179" s="110" t="str">
        <f>'PVC 130'!$I$5</f>
        <v>SHO</v>
      </c>
      <c r="F179" s="110">
        <f>'PVC 130'!$B$2</f>
        <v>0</v>
      </c>
      <c r="G179" s="244" t="str">
        <f>'PVC 130'!$B$7</f>
        <v>2019-04-1</v>
      </c>
      <c r="H179" s="110">
        <f>'PVC 130'!$I$3</f>
        <v>0</v>
      </c>
      <c r="I179" s="110" t="str">
        <f t="shared" si="9"/>
        <v>RE130-B-HG----D</v>
      </c>
      <c r="J179" s="110">
        <f>'PVC 130'!E15</f>
        <v>0</v>
      </c>
    </row>
    <row r="180" spans="1:10" ht="12">
      <c r="A180" s="111" t="str">
        <f>SUBSTITUTE('PVC 130'!B16,"_",'PVC 130'!$E$10,1)</f>
        <v>RE130-B-HL----Q</v>
      </c>
      <c r="B180" s="110">
        <f>'PVC 130'!$I$3</f>
        <v>0</v>
      </c>
      <c r="C180" s="110">
        <f>'PVC 130'!$I$6</f>
        <v>0</v>
      </c>
      <c r="D180" s="110">
        <f>'PVC 130'!$I$4</f>
        <v>0</v>
      </c>
      <c r="E180" s="110" t="str">
        <f>'PVC 130'!$I$5</f>
        <v>SHO</v>
      </c>
      <c r="F180" s="110">
        <f>'PVC 130'!$B$2</f>
        <v>0</v>
      </c>
      <c r="G180" s="244" t="str">
        <f>'PVC 130'!$B$7</f>
        <v>2019-04-1</v>
      </c>
      <c r="H180" s="110">
        <f>'PVC 130'!$I$3</f>
        <v>0</v>
      </c>
      <c r="I180" s="110" t="str">
        <f t="shared" si="9"/>
        <v>RE130-B-HL----Q</v>
      </c>
      <c r="J180" s="110">
        <f>'PVC 130'!E16</f>
        <v>0</v>
      </c>
    </row>
    <row r="181" spans="1:10" ht="12">
      <c r="A181" s="111" t="str">
        <f>SUBSTITUTE('PVC 130'!B17,"_",'PVC 130'!$E$10,1)</f>
        <v>RE130-B-LA----G</v>
      </c>
      <c r="B181" s="110">
        <f>'PVC 130'!$I$3</f>
        <v>0</v>
      </c>
      <c r="C181" s="110">
        <f>'PVC 130'!$I$6</f>
        <v>0</v>
      </c>
      <c r="D181" s="110">
        <f>'PVC 130'!$I$4</f>
        <v>0</v>
      </c>
      <c r="E181" s="110" t="str">
        <f>'PVC 130'!$I$5</f>
        <v>SHO</v>
      </c>
      <c r="F181" s="110">
        <f>'PVC 130'!$B$2</f>
        <v>0</v>
      </c>
      <c r="G181" s="244" t="str">
        <f>'PVC 130'!$B$7</f>
        <v>2019-04-1</v>
      </c>
      <c r="H181" s="110">
        <f>'PVC 130'!$I$3</f>
        <v>0</v>
      </c>
      <c r="I181" s="110" t="str">
        <f t="shared" si="9"/>
        <v>RE130-B-LA----G</v>
      </c>
      <c r="J181" s="110">
        <f>'PVC 130'!E17</f>
        <v>0</v>
      </c>
    </row>
    <row r="182" spans="1:10" ht="12">
      <c r="A182" s="111" t="str">
        <f>SUBSTITUTE('PVC 130'!B18,"_",'PVC 130'!$E$10,1)</f>
        <v>RE130-B-LW090-G</v>
      </c>
      <c r="B182" s="110">
        <f>'PVC 130'!$I$3</f>
        <v>0</v>
      </c>
      <c r="C182" s="110">
        <f>'PVC 130'!$I$6</f>
        <v>0</v>
      </c>
      <c r="D182" s="110">
        <f>'PVC 130'!$I$4</f>
        <v>0</v>
      </c>
      <c r="E182" s="110" t="str">
        <f>'PVC 130'!$I$5</f>
        <v>SHO</v>
      </c>
      <c r="F182" s="110">
        <f>'PVC 130'!$B$2</f>
        <v>0</v>
      </c>
      <c r="G182" s="244" t="str">
        <f>'PVC 130'!$B$7</f>
        <v>2019-04-1</v>
      </c>
      <c r="H182" s="110">
        <f>'PVC 130'!$I$3</f>
        <v>0</v>
      </c>
      <c r="I182" s="110" t="str">
        <f t="shared" si="9"/>
        <v>RE130-B-LW090-G</v>
      </c>
      <c r="J182" s="110">
        <f>'PVC 130'!E18</f>
        <v>0</v>
      </c>
    </row>
    <row r="183" spans="1:10" ht="12">
      <c r="A183" s="111" t="str">
        <f>SUBSTITUTE('PVC 130'!B19,"_",'PVC 130'!$E$10,1)</f>
        <v>RE130-B-LZ090-G</v>
      </c>
      <c r="B183" s="110">
        <f>'PVC 130'!$I$3</f>
        <v>0</v>
      </c>
      <c r="C183" s="110">
        <f>'PVC 130'!$I$6</f>
        <v>0</v>
      </c>
      <c r="D183" s="110">
        <f>'PVC 130'!$I$4</f>
        <v>0</v>
      </c>
      <c r="E183" s="110" t="str">
        <f>'PVC 130'!$I$5</f>
        <v>SHO</v>
      </c>
      <c r="F183" s="110">
        <f>'PVC 130'!$B$2</f>
        <v>0</v>
      </c>
      <c r="G183" s="244" t="str">
        <f>'PVC 130'!$B$7</f>
        <v>2019-04-1</v>
      </c>
      <c r="H183" s="110">
        <f>'PVC 130'!$I$3</f>
        <v>0</v>
      </c>
      <c r="I183" s="110" t="str">
        <f t="shared" si="9"/>
        <v>RE130-B-LZ090-G</v>
      </c>
      <c r="J183" s="110">
        <f>'PVC 130'!E19</f>
        <v>0</v>
      </c>
    </row>
    <row r="184" spans="1:10" ht="12">
      <c r="A184" s="111" t="str">
        <f>SUBSTITUTE('PVC 130'!B20,"_",'PVC 130'!$E$10,1)</f>
        <v>RE130-B-LW135-X</v>
      </c>
      <c r="B184" s="110">
        <f>'PVC 130'!$I$3</f>
        <v>0</v>
      </c>
      <c r="C184" s="110">
        <f>'PVC 130'!$I$6</f>
        <v>0</v>
      </c>
      <c r="D184" s="110">
        <f>'PVC 130'!$I$4</f>
        <v>0</v>
      </c>
      <c r="E184" s="110" t="str">
        <f>'PVC 130'!$I$5</f>
        <v>SHO</v>
      </c>
      <c r="F184" s="110">
        <f>'PVC 130'!$B$2</f>
        <v>0</v>
      </c>
      <c r="G184" s="244" t="str">
        <f>'PVC 130'!$B$7</f>
        <v>2019-04-1</v>
      </c>
      <c r="H184" s="110">
        <f>'PVC 130'!$I$3</f>
        <v>0</v>
      </c>
      <c r="I184" s="110" t="str">
        <f t="shared" si="9"/>
        <v>RE130-B-LW135-X</v>
      </c>
      <c r="J184" s="110">
        <f>'PVC 130'!E20</f>
        <v>0</v>
      </c>
    </row>
    <row r="185" spans="1:10" ht="12">
      <c r="A185" s="111" t="str">
        <f>SUBSTITUTE('PVC 130'!B21,"_",'PVC 130'!$E$10,1)</f>
        <v>RE130-B-LZREG-G</v>
      </c>
      <c r="B185" s="110">
        <f>'PVC 130'!$I$3</f>
        <v>0</v>
      </c>
      <c r="C185" s="110">
        <f>'PVC 130'!$I$6</f>
        <v>0</v>
      </c>
      <c r="D185" s="110">
        <f>'PVC 130'!$I$4</f>
        <v>0</v>
      </c>
      <c r="E185" s="110" t="str">
        <f>'PVC 130'!$I$5</f>
        <v>SHO</v>
      </c>
      <c r="F185" s="110">
        <f>'PVC 130'!$B$2</f>
        <v>0</v>
      </c>
      <c r="G185" s="244" t="str">
        <f>'PVC 130'!$B$7</f>
        <v>2019-04-1</v>
      </c>
      <c r="H185" s="110">
        <f>'PVC 130'!$I$3</f>
        <v>0</v>
      </c>
      <c r="I185" s="110" t="str">
        <f t="shared" si="9"/>
        <v>RE130-B-LZREG-G</v>
      </c>
      <c r="J185" s="110">
        <f>'PVC 130'!E21</f>
        <v>0</v>
      </c>
    </row>
    <row r="186" spans="1:10" ht="12">
      <c r="A186" s="111" t="str">
        <f>SUBSTITUTE('PVC 130'!B22,"_",'PVC 130'!$E$10,1)</f>
        <v>RE130-B-LW___-X</v>
      </c>
      <c r="B186" s="110">
        <f>'PVC 130'!$I$3</f>
        <v>0</v>
      </c>
      <c r="C186" s="110">
        <f>'PVC 130'!$I$6</f>
        <v>0</v>
      </c>
      <c r="D186" s="110">
        <f>'PVC 130'!$I$4</f>
        <v>0</v>
      </c>
      <c r="E186" s="110" t="str">
        <f>'PVC 130'!$I$5</f>
        <v>SHO</v>
      </c>
      <c r="F186" s="110">
        <f>'PVC 130'!$B$2</f>
        <v>0</v>
      </c>
      <c r="G186" s="244" t="str">
        <f>'PVC 130'!$B$7</f>
        <v>2019-04-1</v>
      </c>
      <c r="H186" s="110">
        <f>'PVC 130'!$I$3</f>
        <v>0</v>
      </c>
      <c r="I186" s="110" t="str">
        <f t="shared" si="9"/>
        <v>RE130-B-LW___-X</v>
      </c>
      <c r="J186" s="110">
        <f>'PVC 130'!E22</f>
        <v>0</v>
      </c>
    </row>
    <row r="187" spans="1:10" ht="12">
      <c r="A187" s="111" t="str">
        <f>SUBSTITUTE('PVC 130'!B23,"_",'PVC 130'!$E$10,1)</f>
        <v>RE130-B-LZ___-X</v>
      </c>
      <c r="B187" s="110">
        <f>'PVC 130'!$I$3</f>
        <v>0</v>
      </c>
      <c r="C187" s="110">
        <f>'PVC 130'!$I$6</f>
        <v>0</v>
      </c>
      <c r="D187" s="110">
        <f>'PVC 130'!$I$4</f>
        <v>0</v>
      </c>
      <c r="E187" s="110" t="str">
        <f>'PVC 130'!$I$5</f>
        <v>SHO</v>
      </c>
      <c r="F187" s="110">
        <f>'PVC 130'!$B$2</f>
        <v>0</v>
      </c>
      <c r="G187" s="244" t="str">
        <f>'PVC 130'!$B$7</f>
        <v>2019-04-1</v>
      </c>
      <c r="H187" s="110">
        <f>'PVC 130'!$I$3</f>
        <v>0</v>
      </c>
      <c r="I187" s="110" t="str">
        <f t="shared" si="9"/>
        <v>RE130-B-LZ___-X</v>
      </c>
      <c r="J187" s="110">
        <f>'PVC 130'!E23</f>
        <v>0</v>
      </c>
    </row>
    <row r="188" spans="1:10" ht="12">
      <c r="A188" s="111" t="str">
        <f>SUBSTITUTE('PVC 130'!B24,"_",'PVC 130'!$E$10,1)</f>
        <v>RE130-B-LE___-X</v>
      </c>
      <c r="B188" s="110">
        <f>'PVC 130'!$I$3</f>
        <v>0</v>
      </c>
      <c r="C188" s="110">
        <f>'PVC 130'!$I$6</f>
        <v>0</v>
      </c>
      <c r="D188" s="110">
        <f>'PVC 130'!$I$4</f>
        <v>0</v>
      </c>
      <c r="E188" s="110" t="str">
        <f>'PVC 130'!$I$5</f>
        <v>SHO</v>
      </c>
      <c r="F188" s="110">
        <f>'PVC 130'!$B$2</f>
        <v>0</v>
      </c>
      <c r="G188" s="244" t="str">
        <f>'PVC 130'!$B$7</f>
        <v>2019-04-1</v>
      </c>
      <c r="H188" s="110">
        <f>'PVC 130'!$I$3</f>
        <v>0</v>
      </c>
      <c r="I188" s="110" t="str">
        <f t="shared" si="9"/>
        <v>RE130-B-LE___-X</v>
      </c>
      <c r="J188" s="110">
        <f>'PVC 130'!E24</f>
        <v>0</v>
      </c>
    </row>
    <row r="189" spans="1:10" ht="12">
      <c r="A189" s="111" t="str">
        <f>SUBSTITUTE('PVC 130'!B25,"_",'PVC 130'!$E$10,1)</f>
        <v>RE130-B-LV___-X</v>
      </c>
      <c r="B189" s="110">
        <f>'PVC 130'!$I$3</f>
        <v>0</v>
      </c>
      <c r="C189" s="110">
        <f>'PVC 130'!$I$6</f>
        <v>0</v>
      </c>
      <c r="D189" s="110">
        <f>'PVC 130'!$I$4</f>
        <v>0</v>
      </c>
      <c r="E189" s="110" t="str">
        <f>'PVC 130'!$I$5</f>
        <v>SHO</v>
      </c>
      <c r="F189" s="110">
        <f>'PVC 130'!$B$2</f>
        <v>0</v>
      </c>
      <c r="G189" s="244" t="str">
        <f>'PVC 130'!$B$7</f>
        <v>2019-04-1</v>
      </c>
      <c r="H189" s="110">
        <f>'PVC 130'!$I$3</f>
        <v>0</v>
      </c>
      <c r="I189" s="110" t="str">
        <f t="shared" si="9"/>
        <v>RE130-B-LV___-X</v>
      </c>
      <c r="J189" s="110">
        <f>'PVC 130'!E25</f>
        <v>0</v>
      </c>
    </row>
    <row r="190" spans="1:10" ht="12">
      <c r="A190" s="111" t="str">
        <f>SUBSTITUTE('PVC 130'!B26,"_",'PVC 130'!$E$10,1)</f>
        <v>RE130-B-OP080-G</v>
      </c>
      <c r="B190" s="110">
        <f>'PVC 130'!$I$3</f>
        <v>0</v>
      </c>
      <c r="C190" s="110">
        <f>'PVC 130'!$I$6</f>
        <v>0</v>
      </c>
      <c r="D190" s="110">
        <f>'PVC 130'!$I$4</f>
        <v>0</v>
      </c>
      <c r="E190" s="110" t="str">
        <f>'PVC 130'!$I$5</f>
        <v>SHO</v>
      </c>
      <c r="F190" s="110">
        <f>'PVC 130'!$B$2</f>
        <v>0</v>
      </c>
      <c r="G190" s="244" t="str">
        <f>'PVC 130'!$B$7</f>
        <v>2019-04-1</v>
      </c>
      <c r="H190" s="110">
        <f>'PVC 130'!$I$3</f>
        <v>0</v>
      </c>
      <c r="I190" s="110" t="str">
        <f t="shared" si="9"/>
        <v>RE130-B-OP080-G</v>
      </c>
      <c r="J190" s="110">
        <f>'PVC 130'!E26</f>
        <v>0</v>
      </c>
    </row>
    <row r="191" spans="1:10" ht="12">
      <c r="A191" s="111" t="str">
        <f>SUBSTITUTE('PVC 130'!B27,"_",'PVC 130'!$E$10,1)</f>
        <v>RE130-B-OP100-G</v>
      </c>
      <c r="B191" s="110">
        <f>'PVC 130'!$I$3</f>
        <v>0</v>
      </c>
      <c r="C191" s="110">
        <f>'PVC 130'!$I$6</f>
        <v>0</v>
      </c>
      <c r="D191" s="110">
        <f>'PVC 130'!$I$4</f>
        <v>0</v>
      </c>
      <c r="E191" s="110" t="str">
        <f>'PVC 130'!$I$5</f>
        <v>SHO</v>
      </c>
      <c r="F191" s="110">
        <f>'PVC 130'!$B$2</f>
        <v>0</v>
      </c>
      <c r="G191" s="244" t="str">
        <f>'PVC 130'!$B$7</f>
        <v>2019-04-1</v>
      </c>
      <c r="H191" s="110">
        <f>'PVC 130'!$I$3</f>
        <v>0</v>
      </c>
      <c r="I191" s="110" t="str">
        <f t="shared" si="9"/>
        <v>RE130-B-OP100-G</v>
      </c>
      <c r="J191" s="110">
        <f>'PVC 130'!E27</f>
        <v>0</v>
      </c>
    </row>
    <row r="192" spans="1:10" ht="12">
      <c r="A192" s="111" t="str">
        <f>SUBSTITUTE('PVC 130'!B28,"_",'PVC 130'!$E$10,1)</f>
        <v>RE130-B-ZL----G</v>
      </c>
      <c r="B192" s="110">
        <f>'PVC 130'!$I$3</f>
        <v>0</v>
      </c>
      <c r="C192" s="110">
        <f>'PVC 130'!$I$6</f>
        <v>0</v>
      </c>
      <c r="D192" s="110">
        <f>'PVC 130'!$I$4</f>
        <v>0</v>
      </c>
      <c r="E192" s="110" t="str">
        <f>'PVC 130'!$I$5</f>
        <v>SHO</v>
      </c>
      <c r="F192" s="110">
        <f>'PVC 130'!$B$2</f>
        <v>0</v>
      </c>
      <c r="G192" s="244" t="str">
        <f>'PVC 130'!$B$7</f>
        <v>2019-04-1</v>
      </c>
      <c r="H192" s="110">
        <f>'PVC 130'!$I$3</f>
        <v>0</v>
      </c>
      <c r="I192" s="110" t="str">
        <f t="shared" si="9"/>
        <v>RE130-B-ZL----G</v>
      </c>
      <c r="J192" s="110">
        <f>'PVC 130'!E28</f>
        <v>0</v>
      </c>
    </row>
    <row r="193" spans="1:10" ht="12">
      <c r="A193" s="111" t="str">
        <f>SUBSTITUTE('PVC 130'!B29,"_",'PVC 130'!$E$10,1)</f>
        <v>RE130-B-ZP----G</v>
      </c>
      <c r="B193" s="110">
        <f>'PVC 130'!$I$3</f>
        <v>0</v>
      </c>
      <c r="C193" s="110">
        <f>'PVC 130'!$I$6</f>
        <v>0</v>
      </c>
      <c r="D193" s="110">
        <f>'PVC 130'!$I$4</f>
        <v>0</v>
      </c>
      <c r="E193" s="110" t="str">
        <f>'PVC 130'!$I$5</f>
        <v>SHO</v>
      </c>
      <c r="F193" s="110">
        <f>'PVC 130'!$B$2</f>
        <v>0</v>
      </c>
      <c r="G193" s="244" t="str">
        <f>'PVC 130'!$B$7</f>
        <v>2019-04-1</v>
      </c>
      <c r="H193" s="110">
        <f>'PVC 130'!$I$3</f>
        <v>0</v>
      </c>
      <c r="I193" s="110" t="str">
        <f t="shared" si="9"/>
        <v>RE130-B-ZP----G</v>
      </c>
      <c r="J193" s="110">
        <f>'PVC 130'!E29</f>
        <v>0</v>
      </c>
    </row>
    <row r="194" spans="1:10" ht="12">
      <c r="A194" s="111" t="str">
        <f>SUBSTITUTE('PVC 130'!B31,"_",'PVC 130'!$E$10,1)</f>
        <v>SP100-B-RU400-G</v>
      </c>
      <c r="B194" s="110">
        <f>'PVC 130'!$I$3</f>
        <v>0</v>
      </c>
      <c r="C194" s="110">
        <f>'PVC 130'!$I$6</f>
        <v>0</v>
      </c>
      <c r="D194" s="110">
        <f>'PVC 130'!$I$4</f>
        <v>0</v>
      </c>
      <c r="E194" s="110" t="str">
        <f>'PVC 130'!$I$5</f>
        <v>SHO</v>
      </c>
      <c r="F194" s="110">
        <f>'PVC 130'!$B$2</f>
        <v>0</v>
      </c>
      <c r="G194" s="244" t="str">
        <f>'PVC 130'!$B$7</f>
        <v>2019-04-1</v>
      </c>
      <c r="H194" s="110">
        <f>'PVC 130'!$I$3</f>
        <v>0</v>
      </c>
      <c r="I194" s="110" t="str">
        <f t="shared" si="9"/>
        <v>SP100-B-RU400-G</v>
      </c>
      <c r="J194" s="110">
        <f>'PVC 130'!E31</f>
        <v>0</v>
      </c>
    </row>
    <row r="195" spans="1:10" ht="12">
      <c r="A195" s="111" t="str">
        <f>SUBSTITUTE('PVC 130'!B32,"_",'PVC 130'!$E$10,1)</f>
        <v>SP100-B-MU----G</v>
      </c>
      <c r="B195" s="110">
        <f>'PVC 130'!$I$3</f>
        <v>0</v>
      </c>
      <c r="C195" s="110">
        <f>'PVC 130'!$I$6</f>
        <v>0</v>
      </c>
      <c r="D195" s="110">
        <f>'PVC 130'!$I$4</f>
        <v>0</v>
      </c>
      <c r="E195" s="110" t="str">
        <f>'PVC 130'!$I$5</f>
        <v>SHO</v>
      </c>
      <c r="F195" s="110">
        <f>'PVC 130'!$B$2</f>
        <v>0</v>
      </c>
      <c r="G195" s="244" t="str">
        <f>'PVC 130'!$B$7</f>
        <v>2019-04-1</v>
      </c>
      <c r="H195" s="110">
        <f>'PVC 130'!$I$3</f>
        <v>0</v>
      </c>
      <c r="I195" s="110" t="str">
        <f t="shared" si="9"/>
        <v>SP100-B-MU----G</v>
      </c>
      <c r="J195" s="110">
        <f>'PVC 130'!E32</f>
        <v>0</v>
      </c>
    </row>
    <row r="196" spans="1:10" ht="12">
      <c r="A196" s="111" t="str">
        <f>SUBSTITUTE('PVC 130'!B33,"_",'PVC 130'!$E$10,1)</f>
        <v>SP100-B-KO067-G</v>
      </c>
      <c r="B196" s="110">
        <f>'PVC 130'!$I$3</f>
        <v>0</v>
      </c>
      <c r="C196" s="110">
        <f>'PVC 130'!$I$6</f>
        <v>0</v>
      </c>
      <c r="D196" s="110">
        <f>'PVC 130'!$I$4</f>
        <v>0</v>
      </c>
      <c r="E196" s="110" t="str">
        <f>'PVC 130'!$I$5</f>
        <v>SHO</v>
      </c>
      <c r="F196" s="110">
        <f>'PVC 130'!$B$2</f>
        <v>0</v>
      </c>
      <c r="G196" s="244" t="str">
        <f>'PVC 130'!$B$7</f>
        <v>2019-04-1</v>
      </c>
      <c r="H196" s="110">
        <f>'PVC 130'!$I$3</f>
        <v>0</v>
      </c>
      <c r="I196" s="110" t="str">
        <f t="shared" si="9"/>
        <v>SP100-B-KO067-G</v>
      </c>
      <c r="J196" s="110">
        <f>'PVC 130'!E33</f>
        <v>0</v>
      </c>
    </row>
    <row r="197" spans="1:10" ht="12">
      <c r="A197" s="111" t="str">
        <f>SUBSTITUTE('PVC 130'!B34,"_",'PVC 130'!$E$10,1)</f>
        <v>SP100-B-KO045-G</v>
      </c>
      <c r="B197" s="110">
        <f>'PVC 130'!$I$3</f>
        <v>0</v>
      </c>
      <c r="C197" s="110">
        <f>'PVC 130'!$I$6</f>
        <v>0</v>
      </c>
      <c r="D197" s="110">
        <f>'PVC 130'!$I$4</f>
        <v>0</v>
      </c>
      <c r="E197" s="110" t="str">
        <f>'PVC 130'!$I$5</f>
        <v>SHO</v>
      </c>
      <c r="F197" s="110">
        <f>'PVC 130'!$B$2</f>
        <v>0</v>
      </c>
      <c r="G197" s="244" t="str">
        <f>'PVC 130'!$B$7</f>
        <v>2019-04-1</v>
      </c>
      <c r="H197" s="110">
        <f>'PVC 130'!$I$3</f>
        <v>0</v>
      </c>
      <c r="I197" s="110" t="str">
        <f t="shared" si="9"/>
        <v>SP100-B-KO045-G</v>
      </c>
      <c r="J197" s="110">
        <f>'PVC 130'!E34</f>
        <v>0</v>
      </c>
    </row>
    <row r="198" spans="1:10" ht="12">
      <c r="A198" s="111" t="str">
        <f>SUBSTITUTE('PVC 130'!B35,"_",'PVC 130'!$E$10,1)</f>
        <v>SP100-B-TR067-G</v>
      </c>
      <c r="B198" s="110">
        <f>'PVC 130'!$I$3</f>
        <v>0</v>
      </c>
      <c r="C198" s="110">
        <f>'PVC 130'!$I$6</f>
        <v>0</v>
      </c>
      <c r="D198" s="110">
        <f>'PVC 130'!$I$4</f>
        <v>0</v>
      </c>
      <c r="E198" s="110" t="str">
        <f>'PVC 130'!$I$5</f>
        <v>SHO</v>
      </c>
      <c r="F198" s="110">
        <f>'PVC 130'!$B$2</f>
        <v>0</v>
      </c>
      <c r="G198" s="244" t="str">
        <f>'PVC 130'!$B$7</f>
        <v>2019-04-1</v>
      </c>
      <c r="H198" s="110">
        <f>'PVC 130'!$I$3</f>
        <v>0</v>
      </c>
      <c r="I198" s="110" t="str">
        <f t="shared" si="9"/>
        <v>SP100-B-TR067-G</v>
      </c>
      <c r="J198" s="110">
        <f>'PVC 130'!E35</f>
        <v>0</v>
      </c>
    </row>
    <row r="199" spans="1:10" ht="12">
      <c r="A199" s="111" t="str">
        <f>SUBSTITUTE('PVC 130'!B36,"_",'PVC 130'!$E$10,1)</f>
        <v>SP100-B-OD----A</v>
      </c>
      <c r="B199" s="110">
        <f>'PVC 130'!$I$3</f>
        <v>0</v>
      </c>
      <c r="C199" s="110">
        <f>'PVC 130'!$I$6</f>
        <v>0</v>
      </c>
      <c r="D199" s="110">
        <f>'PVC 130'!$I$4</f>
        <v>0</v>
      </c>
      <c r="E199" s="110" t="str">
        <f>'PVC 130'!$I$5</f>
        <v>SHO</v>
      </c>
      <c r="F199" s="110">
        <f>'PVC 130'!$B$2</f>
        <v>0</v>
      </c>
      <c r="G199" s="244" t="str">
        <f>'PVC 130'!$B$7</f>
        <v>2019-04-1</v>
      </c>
      <c r="H199" s="110">
        <f>'PVC 130'!$I$3</f>
        <v>0</v>
      </c>
      <c r="I199" s="110" t="str">
        <f>SUBSTITUTE(SUBSTITUTE(SUBSTITUTE(SUBSTITUTE(SUBSTITUTE(A199,"RS135","RS130",1),"SS090","SS087",1),"RO135","RO130",1),"OP090","OP087",1),"RS120","RS110",1)</f>
        <v>SP100-B-OD----A</v>
      </c>
      <c r="J199" s="110">
        <f>'PVC 130'!E36</f>
        <v>0</v>
      </c>
    </row>
    <row r="200" spans="1:10" ht="12">
      <c r="A200" s="111" t="str">
        <f>SUBSTITUTE('PVC 130'!B37,"_",'PVC 130'!$E$10,1)</f>
        <v>SP100-B-RE110</v>
      </c>
      <c r="B200" s="110">
        <f>'PVC 130'!$I$3</f>
        <v>0</v>
      </c>
      <c r="C200" s="110">
        <f>'PVC 130'!$I$6</f>
        <v>0</v>
      </c>
      <c r="D200" s="110">
        <f>'PVC 130'!$I$4</f>
        <v>0</v>
      </c>
      <c r="E200" s="110" t="str">
        <f>'PVC 130'!$I$5</f>
        <v>SHO</v>
      </c>
      <c r="F200" s="110">
        <f>'PVC 130'!$B$2</f>
        <v>0</v>
      </c>
      <c r="G200" s="244" t="str">
        <f>'PVC 130'!$B$7</f>
        <v>2019-04-1</v>
      </c>
      <c r="H200" s="110">
        <f>'PVC 130'!$I$3</f>
        <v>0</v>
      </c>
      <c r="I200" s="110" t="str">
        <f t="shared" si="9"/>
        <v>SP100-B-RE110</v>
      </c>
      <c r="J200" s="110">
        <f>'PVC 130'!E37</f>
        <v>0</v>
      </c>
    </row>
    <row r="201" spans="1:10" ht="12">
      <c r="A201" s="111" t="str">
        <f>SUBSTITUTE('PVC 130'!B39,"_",'PVC 130'!$E$10,1)</f>
        <v>SP080-B-RU400-G</v>
      </c>
      <c r="B201" s="110">
        <f>'PVC 130'!$I$3</f>
        <v>0</v>
      </c>
      <c r="C201" s="110">
        <f>'PVC 130'!$I$6</f>
        <v>0</v>
      </c>
      <c r="D201" s="110">
        <f>'PVC 130'!$I$4</f>
        <v>0</v>
      </c>
      <c r="E201" s="110" t="str">
        <f>'PVC 130'!$I$5</f>
        <v>SHO</v>
      </c>
      <c r="F201" s="110">
        <f>'PVC 130'!$B$2</f>
        <v>0</v>
      </c>
      <c r="G201" s="244" t="str">
        <f>'PVC 130'!$B$7</f>
        <v>2019-04-1</v>
      </c>
      <c r="H201" s="110">
        <f>'PVC 130'!$I$3</f>
        <v>0</v>
      </c>
      <c r="I201" s="110" t="str">
        <f t="shared" si="9"/>
        <v>SP080-B-RU400-G</v>
      </c>
      <c r="J201" s="110">
        <f>'PVC 130'!E39</f>
        <v>0</v>
      </c>
    </row>
    <row r="202" spans="1:10" ht="12">
      <c r="A202" s="111" t="str">
        <f>SUBSTITUTE('PVC 130'!B40,"_",'PVC 130'!$E$10,1)</f>
        <v>SP080-B-MU----G</v>
      </c>
      <c r="B202" s="110">
        <f>'PVC 130'!$I$3</f>
        <v>0</v>
      </c>
      <c r="C202" s="110">
        <f>'PVC 130'!$I$6</f>
        <v>0</v>
      </c>
      <c r="D202" s="110">
        <f>'PVC 130'!$I$4</f>
        <v>0</v>
      </c>
      <c r="E202" s="110" t="str">
        <f>'PVC 130'!$I$5</f>
        <v>SHO</v>
      </c>
      <c r="F202" s="110">
        <f>'PVC 130'!$B$2</f>
        <v>0</v>
      </c>
      <c r="G202" s="244" t="str">
        <f>'PVC 130'!$B$7</f>
        <v>2019-04-1</v>
      </c>
      <c r="H202" s="110">
        <f>'PVC 130'!$I$3</f>
        <v>0</v>
      </c>
      <c r="I202" s="110" t="str">
        <f t="shared" si="9"/>
        <v>SP080-B-MU----G</v>
      </c>
      <c r="J202" s="110">
        <f>'PVC 130'!E40</f>
        <v>0</v>
      </c>
    </row>
    <row r="203" spans="1:10" ht="12">
      <c r="A203" s="111" t="str">
        <f>SUBSTITUTE('PVC 130'!B41,"_",'PVC 130'!$E$10,1)</f>
        <v>SP080-B-KO067-G</v>
      </c>
      <c r="B203" s="110">
        <f>'PVC 130'!$I$3</f>
        <v>0</v>
      </c>
      <c r="C203" s="110">
        <f>'PVC 130'!$I$6</f>
        <v>0</v>
      </c>
      <c r="D203" s="110">
        <f>'PVC 130'!$I$4</f>
        <v>0</v>
      </c>
      <c r="E203" s="110" t="str">
        <f>'PVC 130'!$I$5</f>
        <v>SHO</v>
      </c>
      <c r="F203" s="110">
        <f>'PVC 130'!$B$2</f>
        <v>0</v>
      </c>
      <c r="G203" s="244" t="str">
        <f>'PVC 130'!$B$7</f>
        <v>2019-04-1</v>
      </c>
      <c r="H203" s="110">
        <f>'PVC 130'!$I$3</f>
        <v>0</v>
      </c>
      <c r="I203" s="110" t="str">
        <f t="shared" si="9"/>
        <v>SP080-B-KO067-G</v>
      </c>
      <c r="J203" s="110">
        <f>'PVC 130'!E41</f>
        <v>0</v>
      </c>
    </row>
    <row r="204" spans="1:10" ht="12">
      <c r="A204" s="111" t="str">
        <f>SUBSTITUTE('PVC 130'!B42,"_",'PVC 130'!$E$10,1)</f>
        <v>SP080-B-TR067-G</v>
      </c>
      <c r="B204" s="110">
        <f>'PVC 130'!$I$3</f>
        <v>0</v>
      </c>
      <c r="C204" s="110">
        <f>'PVC 130'!$I$6</f>
        <v>0</v>
      </c>
      <c r="D204" s="110">
        <f>'PVC 130'!$I$4</f>
        <v>0</v>
      </c>
      <c r="E204" s="110" t="str">
        <f>'PVC 130'!$I$5</f>
        <v>SHO</v>
      </c>
      <c r="F204" s="110">
        <f>'PVC 130'!$B$2</f>
        <v>0</v>
      </c>
      <c r="G204" s="244" t="str">
        <f>'PVC 130'!$B$7</f>
        <v>2019-04-1</v>
      </c>
      <c r="H204" s="110">
        <f>'PVC 130'!$I$3</f>
        <v>0</v>
      </c>
      <c r="I204" s="110" t="str">
        <f t="shared" si="9"/>
        <v>SP080-B-TR067-G</v>
      </c>
      <c r="J204" s="110">
        <f>'PVC 130'!E42</f>
        <v>0</v>
      </c>
    </row>
    <row r="205" spans="1:10" ht="12">
      <c r="A205" s="111" t="str">
        <f>SUBSTITUTE('PVC 130'!B43,"_",'PVC 130'!$E$10,1)</f>
        <v>SP080-B-OD----A</v>
      </c>
      <c r="B205" s="110">
        <f>'PVC 130'!$I$3</f>
        <v>0</v>
      </c>
      <c r="C205" s="110">
        <f>'PVC 130'!$I$6</f>
        <v>0</v>
      </c>
      <c r="D205" s="110">
        <f>'PVC 130'!$I$4</f>
        <v>0</v>
      </c>
      <c r="E205" s="110" t="str">
        <f>'PVC 130'!$I$5</f>
        <v>SHO</v>
      </c>
      <c r="F205" s="110">
        <f>'PVC 130'!$B$2</f>
        <v>0</v>
      </c>
      <c r="G205" s="244" t="str">
        <f>'PVC 130'!$B$7</f>
        <v>2019-04-1</v>
      </c>
      <c r="H205" s="110">
        <f>'PVC 130'!$I$3</f>
        <v>0</v>
      </c>
      <c r="I205" s="110" t="str">
        <f t="shared" si="9"/>
        <v>SP080-B-OD----A</v>
      </c>
      <c r="J205" s="110">
        <f>'PVC 130'!E43</f>
        <v>0</v>
      </c>
    </row>
    <row r="206" spans="1:10" ht="12">
      <c r="A206" s="111" t="str">
        <f>SUBSTITUTE('PVC 130'!B12,"_",'PVC 130'!$F$10,1)</f>
        <v>RE130-V-RY400-G</v>
      </c>
      <c r="B206" s="110">
        <f>'PVC 130'!$I$3</f>
        <v>0</v>
      </c>
      <c r="C206" s="110">
        <f>'PVC 130'!$I$6</f>
        <v>0</v>
      </c>
      <c r="D206" s="110">
        <f>'PVC 130'!$I$4</f>
        <v>0</v>
      </c>
      <c r="E206" s="110" t="str">
        <f>'PVC 130'!$I$5</f>
        <v>SHO</v>
      </c>
      <c r="F206" s="110">
        <f>'PVC 130'!$B$2</f>
        <v>0</v>
      </c>
      <c r="G206" s="244" t="str">
        <f>'PVC 130'!$B$7</f>
        <v>2019-04-1</v>
      </c>
      <c r="H206" s="110">
        <f>'PVC 130'!$I$3</f>
        <v>0</v>
      </c>
      <c r="I206" s="110" t="str">
        <f t="shared" si="9"/>
        <v>RE130-V-RY400-G</v>
      </c>
      <c r="J206" s="110">
        <f>'PVC 130'!F12</f>
        <v>0</v>
      </c>
    </row>
    <row r="207" spans="1:10" ht="12">
      <c r="A207" s="111" t="str">
        <f>SUBSTITUTE('PVC 130'!B13,"_",'PVC 130'!$F$10,1)</f>
        <v>RE130-V-HP----A</v>
      </c>
      <c r="B207" s="110">
        <f>'PVC 130'!$I$3</f>
        <v>0</v>
      </c>
      <c r="C207" s="110">
        <f>'PVC 130'!$I$6</f>
        <v>0</v>
      </c>
      <c r="D207" s="110">
        <f>'PVC 130'!$I$4</f>
        <v>0</v>
      </c>
      <c r="E207" s="110" t="str">
        <f>'PVC 130'!$I$5</f>
        <v>SHO</v>
      </c>
      <c r="F207" s="110">
        <f>'PVC 130'!$B$2</f>
        <v>0</v>
      </c>
      <c r="G207" s="244" t="str">
        <f>'PVC 130'!$B$7</f>
        <v>2019-04-1</v>
      </c>
      <c r="H207" s="110">
        <f>'PVC 130'!$I$3</f>
        <v>0</v>
      </c>
      <c r="I207" s="110" t="str">
        <f aca="true" t="shared" si="10" ref="I207:I225">SUBSTITUTE(SUBSTITUTE(SUBSTITUTE(SUBSTITUTE(SUBSTITUTE(A207,"RS135","RS130",1),"SS090","SS087",1),"RO135","RO130",1),"OP090","OP087",1),"RS120","RS110",1)</f>
        <v>RE130-V-HP----A</v>
      </c>
      <c r="J207" s="110">
        <f>'PVC 130'!F13</f>
        <v>0</v>
      </c>
    </row>
    <row r="208" spans="1:10" ht="12">
      <c r="A208" s="111" t="str">
        <f>SUBSTITUTE('PVC 130'!B14,"_",'PVC 130'!$F$10,1)</f>
        <v>RE130-V-HM----D</v>
      </c>
      <c r="B208" s="110">
        <f>'PVC 130'!$I$3</f>
        <v>0</v>
      </c>
      <c r="C208" s="110">
        <f>'PVC 130'!$I$6</f>
        <v>0</v>
      </c>
      <c r="D208" s="110">
        <f>'PVC 130'!$I$4</f>
        <v>0</v>
      </c>
      <c r="E208" s="110" t="str">
        <f>'PVC 130'!$I$5</f>
        <v>SHO</v>
      </c>
      <c r="F208" s="110">
        <f>'PVC 130'!$B$2</f>
        <v>0</v>
      </c>
      <c r="G208" s="244" t="str">
        <f>'PVC 130'!$B$7</f>
        <v>2019-04-1</v>
      </c>
      <c r="H208" s="110">
        <f>'PVC 130'!$I$3</f>
        <v>0</v>
      </c>
      <c r="I208" s="110" t="str">
        <f t="shared" si="10"/>
        <v>RE130-V-HM----D</v>
      </c>
      <c r="J208" s="110">
        <f>'PVC 130'!F14</f>
        <v>0</v>
      </c>
    </row>
    <row r="209" spans="1:10" ht="12">
      <c r="A209" s="111" t="str">
        <f>SUBSTITUTE('PVC 130'!B15,"_",'PVC 130'!$F$10,1)</f>
        <v>RE130-V-HG----D</v>
      </c>
      <c r="B209" s="110">
        <f>'PVC 130'!$I$3</f>
        <v>0</v>
      </c>
      <c r="C209" s="110">
        <f>'PVC 130'!$I$6</f>
        <v>0</v>
      </c>
      <c r="D209" s="110">
        <f>'PVC 130'!$I$4</f>
        <v>0</v>
      </c>
      <c r="E209" s="110" t="str">
        <f>'PVC 130'!$I$5</f>
        <v>SHO</v>
      </c>
      <c r="F209" s="110">
        <f>'PVC 130'!$B$2</f>
        <v>0</v>
      </c>
      <c r="G209" s="244" t="str">
        <f>'PVC 130'!$B$7</f>
        <v>2019-04-1</v>
      </c>
      <c r="H209" s="110">
        <f>'PVC 130'!$I$3</f>
        <v>0</v>
      </c>
      <c r="I209" s="110" t="str">
        <f t="shared" si="10"/>
        <v>RE130-V-HG----D</v>
      </c>
      <c r="J209" s="110">
        <f>'PVC 130'!F15</f>
        <v>0</v>
      </c>
    </row>
    <row r="210" spans="1:10" ht="12">
      <c r="A210" s="111" t="str">
        <f>SUBSTITUTE('PVC 130'!B16,"_",'PVC 130'!$F$10,1)</f>
        <v>RE130-V-HL----Q</v>
      </c>
      <c r="B210" s="110">
        <f>'PVC 130'!$I$3</f>
        <v>0</v>
      </c>
      <c r="C210" s="110">
        <f>'PVC 130'!$I$6</f>
        <v>0</v>
      </c>
      <c r="D210" s="110">
        <f>'PVC 130'!$I$4</f>
        <v>0</v>
      </c>
      <c r="E210" s="110" t="str">
        <f>'PVC 130'!$I$5</f>
        <v>SHO</v>
      </c>
      <c r="F210" s="110">
        <f>'PVC 130'!$B$2</f>
        <v>0</v>
      </c>
      <c r="G210" s="244" t="str">
        <f>'PVC 130'!$B$7</f>
        <v>2019-04-1</v>
      </c>
      <c r="H210" s="110">
        <f>'PVC 130'!$I$3</f>
        <v>0</v>
      </c>
      <c r="I210" s="110" t="str">
        <f t="shared" si="10"/>
        <v>RE130-V-HL----Q</v>
      </c>
      <c r="J210" s="110">
        <f>'PVC 130'!F16</f>
        <v>0</v>
      </c>
    </row>
    <row r="211" spans="1:10" ht="12">
      <c r="A211" s="111" t="str">
        <f>SUBSTITUTE('PVC 130'!B17,"_",'PVC 130'!$F$10,1)</f>
        <v>RE130-V-LA----G</v>
      </c>
      <c r="B211" s="110">
        <f>'PVC 130'!$I$3</f>
        <v>0</v>
      </c>
      <c r="C211" s="110">
        <f>'PVC 130'!$I$6</f>
        <v>0</v>
      </c>
      <c r="D211" s="110">
        <f>'PVC 130'!$I$4</f>
        <v>0</v>
      </c>
      <c r="E211" s="110" t="str">
        <f>'PVC 130'!$I$5</f>
        <v>SHO</v>
      </c>
      <c r="F211" s="110">
        <f>'PVC 130'!$B$2</f>
        <v>0</v>
      </c>
      <c r="G211" s="244" t="str">
        <f>'PVC 130'!$B$7</f>
        <v>2019-04-1</v>
      </c>
      <c r="H211" s="110">
        <f>'PVC 130'!$I$3</f>
        <v>0</v>
      </c>
      <c r="I211" s="110" t="str">
        <f t="shared" si="10"/>
        <v>RE130-V-LA----G</v>
      </c>
      <c r="J211" s="110">
        <f>'PVC 130'!F17</f>
        <v>0</v>
      </c>
    </row>
    <row r="212" spans="1:10" ht="12">
      <c r="A212" s="111" t="str">
        <f>SUBSTITUTE('PVC 130'!B18,"_",'PVC 130'!$F$10,1)</f>
        <v>RE130-V-LW090-G</v>
      </c>
      <c r="B212" s="110">
        <f>'PVC 130'!$I$3</f>
        <v>0</v>
      </c>
      <c r="C212" s="110">
        <f>'PVC 130'!$I$6</f>
        <v>0</v>
      </c>
      <c r="D212" s="110">
        <f>'PVC 130'!$I$4</f>
        <v>0</v>
      </c>
      <c r="E212" s="110" t="str">
        <f>'PVC 130'!$I$5</f>
        <v>SHO</v>
      </c>
      <c r="F212" s="110">
        <f>'PVC 130'!$B$2</f>
        <v>0</v>
      </c>
      <c r="G212" s="244" t="str">
        <f>'PVC 130'!$B$7</f>
        <v>2019-04-1</v>
      </c>
      <c r="H212" s="110">
        <f>'PVC 130'!$I$3</f>
        <v>0</v>
      </c>
      <c r="I212" s="110" t="str">
        <f t="shared" si="10"/>
        <v>RE130-V-LW090-G</v>
      </c>
      <c r="J212" s="110">
        <f>'PVC 130'!F18</f>
        <v>0</v>
      </c>
    </row>
    <row r="213" spans="1:10" ht="12">
      <c r="A213" s="111" t="str">
        <f>SUBSTITUTE('PVC 130'!B19,"_",'PVC 130'!$F$10,1)</f>
        <v>RE130-V-LZ090-G</v>
      </c>
      <c r="B213" s="110">
        <f>'PVC 130'!$I$3</f>
        <v>0</v>
      </c>
      <c r="C213" s="110">
        <f>'PVC 130'!$I$6</f>
        <v>0</v>
      </c>
      <c r="D213" s="110">
        <f>'PVC 130'!$I$4</f>
        <v>0</v>
      </c>
      <c r="E213" s="110" t="str">
        <f>'PVC 130'!$I$5</f>
        <v>SHO</v>
      </c>
      <c r="F213" s="110">
        <f>'PVC 130'!$B$2</f>
        <v>0</v>
      </c>
      <c r="G213" s="244" t="str">
        <f>'PVC 130'!$B$7</f>
        <v>2019-04-1</v>
      </c>
      <c r="H213" s="110">
        <f>'PVC 130'!$I$3</f>
        <v>0</v>
      </c>
      <c r="I213" s="110" t="str">
        <f t="shared" si="10"/>
        <v>RE130-V-LZ090-G</v>
      </c>
      <c r="J213" s="110">
        <f>'PVC 130'!F19</f>
        <v>0</v>
      </c>
    </row>
    <row r="214" spans="1:10" ht="12">
      <c r="A214" s="111" t="str">
        <f>SUBSTITUTE('PVC 130'!B20,"_",'PVC 130'!$F$10,1)</f>
        <v>RE130-V-LW135-X</v>
      </c>
      <c r="B214" s="110">
        <f>'PVC 130'!$I$3</f>
        <v>0</v>
      </c>
      <c r="C214" s="110">
        <f>'PVC 130'!$I$6</f>
        <v>0</v>
      </c>
      <c r="D214" s="110">
        <f>'PVC 130'!$I$4</f>
        <v>0</v>
      </c>
      <c r="E214" s="110" t="str">
        <f>'PVC 130'!$I$5</f>
        <v>SHO</v>
      </c>
      <c r="F214" s="110">
        <f>'PVC 130'!$B$2</f>
        <v>0</v>
      </c>
      <c r="G214" s="244" t="str">
        <f>'PVC 130'!$B$7</f>
        <v>2019-04-1</v>
      </c>
      <c r="H214" s="110">
        <f>'PVC 130'!$I$3</f>
        <v>0</v>
      </c>
      <c r="I214" s="110" t="str">
        <f t="shared" si="10"/>
        <v>RE130-V-LW135-X</v>
      </c>
      <c r="J214" s="110">
        <f>'PVC 130'!F20</f>
        <v>0</v>
      </c>
    </row>
    <row r="215" spans="1:10" ht="12">
      <c r="A215" s="111" t="str">
        <f>SUBSTITUTE('PVC 130'!B21,"_",'PVC 130'!$F$10,1)</f>
        <v>RE130-V-LZREG-G</v>
      </c>
      <c r="B215" s="110">
        <f>'PVC 130'!$I$3</f>
        <v>0</v>
      </c>
      <c r="C215" s="110">
        <f>'PVC 130'!$I$6</f>
        <v>0</v>
      </c>
      <c r="D215" s="110">
        <f>'PVC 130'!$I$4</f>
        <v>0</v>
      </c>
      <c r="E215" s="110" t="str">
        <f>'PVC 130'!$I$5</f>
        <v>SHO</v>
      </c>
      <c r="F215" s="110">
        <f>'PVC 130'!$B$2</f>
        <v>0</v>
      </c>
      <c r="G215" s="244" t="str">
        <f>'PVC 130'!$B$7</f>
        <v>2019-04-1</v>
      </c>
      <c r="H215" s="110">
        <f>'PVC 130'!$I$3</f>
        <v>0</v>
      </c>
      <c r="I215" s="110" t="str">
        <f t="shared" si="10"/>
        <v>RE130-V-LZREG-G</v>
      </c>
      <c r="J215" s="110">
        <f>'PVC 130'!F21</f>
        <v>0</v>
      </c>
    </row>
    <row r="216" spans="1:10" ht="12">
      <c r="A216" s="111" t="str">
        <f>SUBSTITUTE('PVC 130'!B22,"_",'PVC 130'!$F$10,1)</f>
        <v>RE130-V-LW___-X</v>
      </c>
      <c r="B216" s="110">
        <f>'PVC 130'!$I$3</f>
        <v>0</v>
      </c>
      <c r="C216" s="110">
        <f>'PVC 130'!$I$6</f>
        <v>0</v>
      </c>
      <c r="D216" s="110">
        <f>'PVC 130'!$I$4</f>
        <v>0</v>
      </c>
      <c r="E216" s="110" t="str">
        <f>'PVC 130'!$I$5</f>
        <v>SHO</v>
      </c>
      <c r="F216" s="110">
        <f>'PVC 130'!$B$2</f>
        <v>0</v>
      </c>
      <c r="G216" s="244" t="str">
        <f>'PVC 130'!$B$7</f>
        <v>2019-04-1</v>
      </c>
      <c r="H216" s="110">
        <f>'PVC 130'!$I$3</f>
        <v>0</v>
      </c>
      <c r="I216" s="110" t="str">
        <f t="shared" si="10"/>
        <v>RE130-V-LW___-X</v>
      </c>
      <c r="J216" s="110">
        <f>'PVC 130'!F22</f>
        <v>0</v>
      </c>
    </row>
    <row r="217" spans="1:10" ht="12">
      <c r="A217" s="111" t="str">
        <f>SUBSTITUTE('PVC 130'!B23,"_",'PVC 130'!$F$10,1)</f>
        <v>RE130-V-LZ___-X</v>
      </c>
      <c r="B217" s="110">
        <f>'PVC 130'!$I$3</f>
        <v>0</v>
      </c>
      <c r="C217" s="110">
        <f>'PVC 130'!$I$6</f>
        <v>0</v>
      </c>
      <c r="D217" s="110">
        <f>'PVC 130'!$I$4</f>
        <v>0</v>
      </c>
      <c r="E217" s="110" t="str">
        <f>'PVC 130'!$I$5</f>
        <v>SHO</v>
      </c>
      <c r="F217" s="110">
        <f>'PVC 130'!$B$2</f>
        <v>0</v>
      </c>
      <c r="G217" s="244" t="str">
        <f>'PVC 130'!$B$7</f>
        <v>2019-04-1</v>
      </c>
      <c r="H217" s="110">
        <f>'PVC 130'!$I$3</f>
        <v>0</v>
      </c>
      <c r="I217" s="110" t="str">
        <f t="shared" si="10"/>
        <v>RE130-V-LZ___-X</v>
      </c>
      <c r="J217" s="110">
        <f>'PVC 130'!F23</f>
        <v>0</v>
      </c>
    </row>
    <row r="218" spans="1:10" ht="12">
      <c r="A218" s="111" t="str">
        <f>SUBSTITUTE('PVC 130'!B24,"_",'PVC 130'!$F$10,1)</f>
        <v>RE130-V-LE___-X</v>
      </c>
      <c r="B218" s="110">
        <f>'PVC 130'!$I$3</f>
        <v>0</v>
      </c>
      <c r="C218" s="110">
        <f>'PVC 130'!$I$6</f>
        <v>0</v>
      </c>
      <c r="D218" s="110">
        <f>'PVC 130'!$I$4</f>
        <v>0</v>
      </c>
      <c r="E218" s="110" t="str">
        <f>'PVC 130'!$I$5</f>
        <v>SHO</v>
      </c>
      <c r="F218" s="110">
        <f>'PVC 130'!$B$2</f>
        <v>0</v>
      </c>
      <c r="G218" s="244" t="str">
        <f>'PVC 130'!$B$7</f>
        <v>2019-04-1</v>
      </c>
      <c r="H218" s="110">
        <f>'PVC 130'!$I$3</f>
        <v>0</v>
      </c>
      <c r="I218" s="110" t="str">
        <f t="shared" si="10"/>
        <v>RE130-V-LE___-X</v>
      </c>
      <c r="J218" s="110">
        <f>'PVC 130'!F24</f>
        <v>0</v>
      </c>
    </row>
    <row r="219" spans="1:10" ht="12">
      <c r="A219" s="111" t="str">
        <f>SUBSTITUTE('PVC 130'!B25,"_",'PVC 130'!$F$10,1)</f>
        <v>RE130-V-LV___-X</v>
      </c>
      <c r="B219" s="110">
        <f>'PVC 130'!$I$3</f>
        <v>0</v>
      </c>
      <c r="C219" s="110">
        <f>'PVC 130'!$I$6</f>
        <v>0</v>
      </c>
      <c r="D219" s="110">
        <f>'PVC 130'!$I$4</f>
        <v>0</v>
      </c>
      <c r="E219" s="110" t="str">
        <f>'PVC 130'!$I$5</f>
        <v>SHO</v>
      </c>
      <c r="F219" s="110">
        <f>'PVC 130'!$B$2</f>
        <v>0</v>
      </c>
      <c r="G219" s="244" t="str">
        <f>'PVC 130'!$B$7</f>
        <v>2019-04-1</v>
      </c>
      <c r="H219" s="110">
        <f>'PVC 130'!$I$3</f>
        <v>0</v>
      </c>
      <c r="I219" s="110" t="str">
        <f t="shared" si="10"/>
        <v>RE130-V-LV___-X</v>
      </c>
      <c r="J219" s="110">
        <f>'PVC 130'!F25</f>
        <v>0</v>
      </c>
    </row>
    <row r="220" spans="1:10" ht="12">
      <c r="A220" s="111" t="str">
        <f>SUBSTITUTE('PVC 130'!B26,"_",'PVC 130'!$F$10,1)</f>
        <v>RE130-V-OP080-G</v>
      </c>
      <c r="B220" s="110">
        <f>'PVC 130'!$I$3</f>
        <v>0</v>
      </c>
      <c r="C220" s="110">
        <f>'PVC 130'!$I$6</f>
        <v>0</v>
      </c>
      <c r="D220" s="110">
        <f>'PVC 130'!$I$4</f>
        <v>0</v>
      </c>
      <c r="E220" s="110" t="str">
        <f>'PVC 130'!$I$5</f>
        <v>SHO</v>
      </c>
      <c r="F220" s="110">
        <f>'PVC 130'!$B$2</f>
        <v>0</v>
      </c>
      <c r="G220" s="244" t="str">
        <f>'PVC 130'!$B$7</f>
        <v>2019-04-1</v>
      </c>
      <c r="H220" s="110">
        <f>'PVC 130'!$I$3</f>
        <v>0</v>
      </c>
      <c r="I220" s="110" t="str">
        <f t="shared" si="10"/>
        <v>RE130-V-OP080-G</v>
      </c>
      <c r="J220" s="110">
        <f>'PVC 130'!F26</f>
        <v>0</v>
      </c>
    </row>
    <row r="221" spans="1:10" ht="12">
      <c r="A221" s="111" t="str">
        <f>SUBSTITUTE('PVC 130'!B27,"_",'PVC 130'!$F$10,1)</f>
        <v>RE130-V-OP100-G</v>
      </c>
      <c r="B221" s="110">
        <f>'PVC 130'!$I$3</f>
        <v>0</v>
      </c>
      <c r="C221" s="110">
        <f>'PVC 130'!$I$6</f>
        <v>0</v>
      </c>
      <c r="D221" s="110">
        <f>'PVC 130'!$I$4</f>
        <v>0</v>
      </c>
      <c r="E221" s="110" t="str">
        <f>'PVC 130'!$I$5</f>
        <v>SHO</v>
      </c>
      <c r="F221" s="110">
        <f>'PVC 130'!$B$2</f>
        <v>0</v>
      </c>
      <c r="G221" s="244" t="str">
        <f>'PVC 130'!$B$7</f>
        <v>2019-04-1</v>
      </c>
      <c r="H221" s="110">
        <f>'PVC 130'!$I$3</f>
        <v>0</v>
      </c>
      <c r="I221" s="110" t="str">
        <f t="shared" si="10"/>
        <v>RE130-V-OP100-G</v>
      </c>
      <c r="J221" s="110">
        <f>'PVC 130'!F27</f>
        <v>0</v>
      </c>
    </row>
    <row r="222" spans="1:10" ht="12">
      <c r="A222" s="111" t="str">
        <f>SUBSTITUTE('PVC 130'!B28,"_",'PVC 130'!$F$10,1)</f>
        <v>RE130-V-ZL----G</v>
      </c>
      <c r="B222" s="110">
        <f>'PVC 130'!$I$3</f>
        <v>0</v>
      </c>
      <c r="C222" s="110">
        <f>'PVC 130'!$I$6</f>
        <v>0</v>
      </c>
      <c r="D222" s="110">
        <f>'PVC 130'!$I$4</f>
        <v>0</v>
      </c>
      <c r="E222" s="110" t="str">
        <f>'PVC 130'!$I$5</f>
        <v>SHO</v>
      </c>
      <c r="F222" s="110">
        <f>'PVC 130'!$B$2</f>
        <v>0</v>
      </c>
      <c r="G222" s="244" t="str">
        <f>'PVC 130'!$B$7</f>
        <v>2019-04-1</v>
      </c>
      <c r="H222" s="110">
        <f>'PVC 130'!$I$3</f>
        <v>0</v>
      </c>
      <c r="I222" s="110" t="str">
        <f t="shared" si="10"/>
        <v>RE130-V-ZL----G</v>
      </c>
      <c r="J222" s="110">
        <f>'PVC 130'!F28</f>
        <v>0</v>
      </c>
    </row>
    <row r="223" spans="1:10" ht="12">
      <c r="A223" s="111" t="str">
        <f>SUBSTITUTE('PVC 130'!B29,"_",'PVC 130'!$F$10,1)</f>
        <v>RE130-V-ZP----G</v>
      </c>
      <c r="B223" s="110">
        <f>'PVC 130'!$I$3</f>
        <v>0</v>
      </c>
      <c r="C223" s="110">
        <f>'PVC 130'!$I$6</f>
        <v>0</v>
      </c>
      <c r="D223" s="110">
        <f>'PVC 130'!$I$4</f>
        <v>0</v>
      </c>
      <c r="E223" s="110" t="str">
        <f>'PVC 130'!$I$5</f>
        <v>SHO</v>
      </c>
      <c r="F223" s="110">
        <f>'PVC 130'!$B$2</f>
        <v>0</v>
      </c>
      <c r="G223" s="244" t="str">
        <f>'PVC 130'!$B$7</f>
        <v>2019-04-1</v>
      </c>
      <c r="H223" s="110">
        <f>'PVC 130'!$I$3</f>
        <v>0</v>
      </c>
      <c r="I223" s="110" t="str">
        <f t="shared" si="10"/>
        <v>RE130-V-ZP----G</v>
      </c>
      <c r="J223" s="110">
        <f>'PVC 130'!F29</f>
        <v>0</v>
      </c>
    </row>
    <row r="224" spans="1:10" ht="12">
      <c r="A224" s="111" t="str">
        <f>SUBSTITUTE('PVC 130'!B31,"_",'PVC 130'!$F$10,1)</f>
        <v>SP100-V-RU400-G</v>
      </c>
      <c r="B224" s="110">
        <f>'PVC 130'!$I$3</f>
        <v>0</v>
      </c>
      <c r="C224" s="110">
        <f>'PVC 130'!$I$6</f>
        <v>0</v>
      </c>
      <c r="D224" s="110">
        <f>'PVC 130'!$I$4</f>
        <v>0</v>
      </c>
      <c r="E224" s="110" t="str">
        <f>'PVC 130'!$I$5</f>
        <v>SHO</v>
      </c>
      <c r="F224" s="110">
        <f>'PVC 130'!$B$2</f>
        <v>0</v>
      </c>
      <c r="G224" s="244" t="str">
        <f>'PVC 130'!$B$7</f>
        <v>2019-04-1</v>
      </c>
      <c r="H224" s="110">
        <f>'PVC 130'!$I$3</f>
        <v>0</v>
      </c>
      <c r="I224" s="110" t="str">
        <f t="shared" si="10"/>
        <v>SP100-V-RU400-G</v>
      </c>
      <c r="J224" s="110">
        <f>'PVC 130'!F31</f>
        <v>0</v>
      </c>
    </row>
    <row r="225" spans="1:10" ht="12">
      <c r="A225" s="111" t="str">
        <f>SUBSTITUTE('PVC 130'!B32,"_",'PVC 130'!$F$10,1)</f>
        <v>SP100-V-MU----G</v>
      </c>
      <c r="B225" s="110">
        <f>'PVC 130'!$I$3</f>
        <v>0</v>
      </c>
      <c r="C225" s="110">
        <f>'PVC 130'!$I$6</f>
        <v>0</v>
      </c>
      <c r="D225" s="110">
        <f>'PVC 130'!$I$4</f>
        <v>0</v>
      </c>
      <c r="E225" s="110" t="str">
        <f>'PVC 130'!$I$5</f>
        <v>SHO</v>
      </c>
      <c r="F225" s="110">
        <f>'PVC 130'!$B$2</f>
        <v>0</v>
      </c>
      <c r="G225" s="244" t="str">
        <f>'PVC 130'!$B$7</f>
        <v>2019-04-1</v>
      </c>
      <c r="H225" s="110">
        <f>'PVC 130'!$I$3</f>
        <v>0</v>
      </c>
      <c r="I225" s="110" t="str">
        <f t="shared" si="10"/>
        <v>SP100-V-MU----G</v>
      </c>
      <c r="J225" s="110">
        <f>'PVC 130'!F32</f>
        <v>0</v>
      </c>
    </row>
    <row r="226" spans="1:10" ht="12">
      <c r="A226" s="111" t="str">
        <f>SUBSTITUTE('PVC 130'!B33,"_",'PVC 130'!$F$10,1)</f>
        <v>SP100-V-KO067-G</v>
      </c>
      <c r="B226" s="110">
        <f>'PVC 130'!$I$3</f>
        <v>0</v>
      </c>
      <c r="C226" s="110">
        <f>'PVC 130'!$I$6</f>
        <v>0</v>
      </c>
      <c r="D226" s="110">
        <f>'PVC 130'!$I$4</f>
        <v>0</v>
      </c>
      <c r="E226" s="110" t="str">
        <f>'PVC 130'!$I$5</f>
        <v>SHO</v>
      </c>
      <c r="F226" s="110">
        <f>'PVC 130'!$B$2</f>
        <v>0</v>
      </c>
      <c r="G226" s="244" t="str">
        <f>'PVC 130'!$B$7</f>
        <v>2019-04-1</v>
      </c>
      <c r="H226" s="110">
        <f>'PVC 130'!$I$3</f>
        <v>0</v>
      </c>
      <c r="I226" s="110" t="str">
        <f aca="true" t="shared" si="11" ref="I226:I236">SUBSTITUTE(SUBSTITUTE(SUBSTITUTE(SUBSTITUTE(SUBSTITUTE(A226,"RS135","RS130",1),"SS090","SS087",1),"RO135","RO130",1),"OP090","OP087",1),"RS120","RS110",1)</f>
        <v>SP100-V-KO067-G</v>
      </c>
      <c r="J226" s="110">
        <f>'PVC 130'!F33</f>
        <v>0</v>
      </c>
    </row>
    <row r="227" spans="1:10" ht="12">
      <c r="A227" s="111" t="str">
        <f>SUBSTITUTE('PVC 130'!B34,"_",'PVC 130'!$F$10,1)</f>
        <v>SP100-V-KO045-G</v>
      </c>
      <c r="B227" s="110">
        <f>'PVC 130'!$I$3</f>
        <v>0</v>
      </c>
      <c r="C227" s="110">
        <f>'PVC 130'!$I$6</f>
        <v>0</v>
      </c>
      <c r="D227" s="110">
        <f>'PVC 130'!$I$4</f>
        <v>0</v>
      </c>
      <c r="E227" s="110" t="str">
        <f>'PVC 130'!$I$5</f>
        <v>SHO</v>
      </c>
      <c r="F227" s="110">
        <f>'PVC 130'!$B$2</f>
        <v>0</v>
      </c>
      <c r="G227" s="244" t="str">
        <f>'PVC 130'!$B$7</f>
        <v>2019-04-1</v>
      </c>
      <c r="H227" s="110">
        <f>'PVC 130'!$I$3</f>
        <v>0</v>
      </c>
      <c r="I227" s="110" t="str">
        <f t="shared" si="11"/>
        <v>SP100-V-KO045-G</v>
      </c>
      <c r="J227" s="110">
        <f>'PVC 130'!F34</f>
        <v>0</v>
      </c>
    </row>
    <row r="228" spans="1:10" ht="12">
      <c r="A228" s="111" t="str">
        <f>SUBSTITUTE('PVC 130'!B35,"_",'PVC 130'!$F$10,1)</f>
        <v>SP100-V-TR067-G</v>
      </c>
      <c r="B228" s="110">
        <f>'PVC 130'!$I$3</f>
        <v>0</v>
      </c>
      <c r="C228" s="110">
        <f>'PVC 130'!$I$6</f>
        <v>0</v>
      </c>
      <c r="D228" s="110">
        <f>'PVC 130'!$I$4</f>
        <v>0</v>
      </c>
      <c r="E228" s="110" t="str">
        <f>'PVC 130'!$I$5</f>
        <v>SHO</v>
      </c>
      <c r="F228" s="110">
        <f>'PVC 130'!$B$2</f>
        <v>0</v>
      </c>
      <c r="G228" s="244" t="str">
        <f>'PVC 130'!$B$7</f>
        <v>2019-04-1</v>
      </c>
      <c r="H228" s="110">
        <f>'PVC 130'!$I$3</f>
        <v>0</v>
      </c>
      <c r="I228" s="110" t="str">
        <f t="shared" si="11"/>
        <v>SP100-V-TR067-G</v>
      </c>
      <c r="J228" s="110">
        <f>'PVC 130'!F35</f>
        <v>0</v>
      </c>
    </row>
    <row r="229" spans="1:10" ht="12">
      <c r="A229" s="111" t="str">
        <f>SUBSTITUTE('PVC 130'!B36,"_",'PVC 130'!$F$10,1)</f>
        <v>SP100-V-OD----A</v>
      </c>
      <c r="B229" s="110">
        <f>'PVC 130'!$I$3</f>
        <v>0</v>
      </c>
      <c r="C229" s="110">
        <f>'PVC 130'!$I$6</f>
        <v>0</v>
      </c>
      <c r="D229" s="110">
        <f>'PVC 130'!$I$4</f>
        <v>0</v>
      </c>
      <c r="E229" s="110" t="str">
        <f>'PVC 130'!$I$5</f>
        <v>SHO</v>
      </c>
      <c r="F229" s="110">
        <f>'PVC 130'!$B$2</f>
        <v>0</v>
      </c>
      <c r="G229" s="244" t="str">
        <f>'PVC 130'!$B$7</f>
        <v>2019-04-1</v>
      </c>
      <c r="H229" s="110">
        <f>'PVC 130'!$I$3</f>
        <v>0</v>
      </c>
      <c r="I229" s="110" t="str">
        <f>SUBSTITUTE(SUBSTITUTE(SUBSTITUTE(SUBSTITUTE(SUBSTITUTE(A229,"RS135","RS130",1),"SS090","SS087",1),"RO135","RO130",1),"OP090","OP087",1),"RS120","RS110",1)</f>
        <v>SP100-V-OD----A</v>
      </c>
      <c r="J229" s="110">
        <f>'PVC 130'!F36</f>
        <v>0</v>
      </c>
    </row>
    <row r="230" spans="1:10" ht="12">
      <c r="A230" s="111" t="str">
        <f>SUBSTITUTE('PVC 130'!B37,"_",'PVC 130'!$F$10,1)</f>
        <v>SP100-V-RE110</v>
      </c>
      <c r="B230" s="110">
        <f>'PVC 130'!$I$3</f>
        <v>0</v>
      </c>
      <c r="C230" s="110">
        <f>'PVC 130'!$I$6</f>
        <v>0</v>
      </c>
      <c r="D230" s="110">
        <f>'PVC 130'!$I$4</f>
        <v>0</v>
      </c>
      <c r="E230" s="110" t="str">
        <f>'PVC 130'!$I$5</f>
        <v>SHO</v>
      </c>
      <c r="F230" s="110">
        <f>'PVC 130'!$B$2</f>
        <v>0</v>
      </c>
      <c r="G230" s="244" t="str">
        <f>'PVC 130'!$B$7</f>
        <v>2019-04-1</v>
      </c>
      <c r="H230" s="110">
        <f>'PVC 130'!$I$3</f>
        <v>0</v>
      </c>
      <c r="I230" s="110" t="str">
        <f t="shared" si="11"/>
        <v>SP100-V-RE110</v>
      </c>
      <c r="J230" s="110">
        <f>'PVC 130'!F37</f>
        <v>0</v>
      </c>
    </row>
    <row r="231" spans="1:10" ht="12">
      <c r="A231" s="111" t="str">
        <f>SUBSTITUTE('PVC 130'!B39,"_",'PVC 130'!$F$10,1)</f>
        <v>SP080-V-RU400-G</v>
      </c>
      <c r="B231" s="110">
        <f>'PVC 130'!$I$3</f>
        <v>0</v>
      </c>
      <c r="C231" s="110">
        <f>'PVC 130'!$I$6</f>
        <v>0</v>
      </c>
      <c r="D231" s="110">
        <f>'PVC 130'!$I$4</f>
        <v>0</v>
      </c>
      <c r="E231" s="110" t="str">
        <f>'PVC 130'!$I$5</f>
        <v>SHO</v>
      </c>
      <c r="F231" s="110">
        <f>'PVC 130'!$B$2</f>
        <v>0</v>
      </c>
      <c r="G231" s="244" t="str">
        <f>'PVC 130'!$B$7</f>
        <v>2019-04-1</v>
      </c>
      <c r="H231" s="110">
        <f>'PVC 130'!$I$3</f>
        <v>0</v>
      </c>
      <c r="I231" s="110" t="str">
        <f t="shared" si="11"/>
        <v>SP080-V-RU400-G</v>
      </c>
      <c r="J231" s="110">
        <f>'PVC 130'!F39</f>
        <v>0</v>
      </c>
    </row>
    <row r="232" spans="1:10" ht="12">
      <c r="A232" s="111" t="str">
        <f>SUBSTITUTE('PVC 130'!B40,"_",'PVC 130'!$F$10,1)</f>
        <v>SP080-V-MU----G</v>
      </c>
      <c r="B232" s="110">
        <f>'PVC 130'!$I$3</f>
        <v>0</v>
      </c>
      <c r="C232" s="110">
        <f>'PVC 130'!$I$6</f>
        <v>0</v>
      </c>
      <c r="D232" s="110">
        <f>'PVC 130'!$I$4</f>
        <v>0</v>
      </c>
      <c r="E232" s="110" t="str">
        <f>'PVC 130'!$I$5</f>
        <v>SHO</v>
      </c>
      <c r="F232" s="110">
        <f>'PVC 130'!$B$2</f>
        <v>0</v>
      </c>
      <c r="G232" s="244" t="str">
        <f>'PVC 130'!$B$7</f>
        <v>2019-04-1</v>
      </c>
      <c r="H232" s="110">
        <f>'PVC 130'!$I$3</f>
        <v>0</v>
      </c>
      <c r="I232" s="110" t="str">
        <f t="shared" si="11"/>
        <v>SP080-V-MU----G</v>
      </c>
      <c r="J232" s="110">
        <f>'PVC 130'!F40</f>
        <v>0</v>
      </c>
    </row>
    <row r="233" spans="1:10" ht="12">
      <c r="A233" s="111" t="str">
        <f>SUBSTITUTE('PVC 130'!B41,"_",'PVC 130'!$F$10,1)</f>
        <v>SP080-V-KO067-G</v>
      </c>
      <c r="B233" s="110">
        <f>'PVC 130'!$I$3</f>
        <v>0</v>
      </c>
      <c r="C233" s="110">
        <f>'PVC 130'!$I$6</f>
        <v>0</v>
      </c>
      <c r="D233" s="110">
        <f>'PVC 130'!$I$4</f>
        <v>0</v>
      </c>
      <c r="E233" s="110" t="str">
        <f>'PVC 130'!$I$5</f>
        <v>SHO</v>
      </c>
      <c r="F233" s="110">
        <f>'PVC 130'!$B$2</f>
        <v>0</v>
      </c>
      <c r="G233" s="244" t="str">
        <f>'PVC 130'!$B$7</f>
        <v>2019-04-1</v>
      </c>
      <c r="H233" s="110">
        <f>'PVC 130'!$I$3</f>
        <v>0</v>
      </c>
      <c r="I233" s="110" t="str">
        <f t="shared" si="11"/>
        <v>SP080-V-KO067-G</v>
      </c>
      <c r="J233" s="110">
        <f>'PVC 130'!F41</f>
        <v>0</v>
      </c>
    </row>
    <row r="234" spans="1:10" ht="12">
      <c r="A234" s="111" t="str">
        <f>SUBSTITUTE('PVC 130'!B42,"_",'PVC 130'!$F$10,1)</f>
        <v>SP080-V-TR067-G</v>
      </c>
      <c r="B234" s="110">
        <f>'PVC 130'!$I$3</f>
        <v>0</v>
      </c>
      <c r="C234" s="110">
        <f>'PVC 130'!$I$6</f>
        <v>0</v>
      </c>
      <c r="D234" s="110">
        <f>'PVC 130'!$I$4</f>
        <v>0</v>
      </c>
      <c r="E234" s="110" t="str">
        <f>'PVC 130'!$I$5</f>
        <v>SHO</v>
      </c>
      <c r="F234" s="110">
        <f>'PVC 130'!$B$2</f>
        <v>0</v>
      </c>
      <c r="G234" s="244" t="str">
        <f>'PVC 130'!$B$7</f>
        <v>2019-04-1</v>
      </c>
      <c r="H234" s="110">
        <f>'PVC 130'!$I$3</f>
        <v>0</v>
      </c>
      <c r="I234" s="110" t="str">
        <f t="shared" si="11"/>
        <v>SP080-V-TR067-G</v>
      </c>
      <c r="J234" s="110">
        <f>'PVC 130'!F42</f>
        <v>0</v>
      </c>
    </row>
    <row r="235" spans="1:10" ht="12">
      <c r="A235" s="111" t="str">
        <f>SUBSTITUTE('PVC 130'!B43,"_",'PVC 130'!$F$10,1)</f>
        <v>SP080-V-OD----A</v>
      </c>
      <c r="B235" s="110">
        <f>'PVC 130'!$I$3</f>
        <v>0</v>
      </c>
      <c r="C235" s="110">
        <f>'PVC 130'!$I$6</f>
        <v>0</v>
      </c>
      <c r="D235" s="110">
        <f>'PVC 130'!$I$4</f>
        <v>0</v>
      </c>
      <c r="E235" s="110" t="str">
        <f>'PVC 130'!$I$5</f>
        <v>SHO</v>
      </c>
      <c r="F235" s="110">
        <f>'PVC 130'!$B$2</f>
        <v>0</v>
      </c>
      <c r="G235" s="244" t="str">
        <f>'PVC 130'!$B$7</f>
        <v>2019-04-1</v>
      </c>
      <c r="H235" s="110">
        <f>'PVC 130'!$I$3</f>
        <v>0</v>
      </c>
      <c r="I235" s="110" t="str">
        <f t="shared" si="11"/>
        <v>SP080-V-OD----A</v>
      </c>
      <c r="J235" s="110">
        <f>'PVC 130'!F43</f>
        <v>0</v>
      </c>
    </row>
    <row r="236" spans="1:10" ht="12">
      <c r="A236" s="111" t="str">
        <f>SUBSTITUTE('PVC 130'!B12,"_",'PVC 130'!$G$10,1)</f>
        <v>RE130-W-RY400-G</v>
      </c>
      <c r="B236" s="110">
        <f>'PVC 130'!$I$3</f>
        <v>0</v>
      </c>
      <c r="C236" s="110">
        <f>'PVC 130'!$I$6</f>
        <v>0</v>
      </c>
      <c r="D236" s="110">
        <f>'PVC 130'!$I$4</f>
        <v>0</v>
      </c>
      <c r="E236" s="110" t="str">
        <f>'PVC 130'!$I$5</f>
        <v>SHO</v>
      </c>
      <c r="F236" s="110">
        <f>'PVC 130'!$B$2</f>
        <v>0</v>
      </c>
      <c r="G236" s="244" t="str">
        <f>'PVC 130'!$B$7</f>
        <v>2019-04-1</v>
      </c>
      <c r="H236" s="110">
        <f>'PVC 130'!$I$3</f>
        <v>0</v>
      </c>
      <c r="I236" s="110" t="str">
        <f t="shared" si="11"/>
        <v>RE130-W-RY400-G</v>
      </c>
      <c r="J236" s="110">
        <f>'PVC 130'!G12</f>
        <v>0</v>
      </c>
    </row>
    <row r="237" spans="1:10" ht="12">
      <c r="A237" s="111" t="str">
        <f>SUBSTITUTE('PVC 130'!B13,"_",'PVC 130'!$G$10,1)</f>
        <v>RE130-W-HP----A</v>
      </c>
      <c r="B237" s="110">
        <f>'PVC 130'!$I$3</f>
        <v>0</v>
      </c>
      <c r="C237" s="110">
        <f>'PVC 130'!$I$6</f>
        <v>0</v>
      </c>
      <c r="D237" s="110">
        <f>'PVC 130'!$I$4</f>
        <v>0</v>
      </c>
      <c r="E237" s="110" t="str">
        <f>'PVC 130'!$I$5</f>
        <v>SHO</v>
      </c>
      <c r="F237" s="110">
        <f>'PVC 130'!$B$2</f>
        <v>0</v>
      </c>
      <c r="G237" s="244" t="str">
        <f>'PVC 130'!$B$7</f>
        <v>2019-04-1</v>
      </c>
      <c r="H237" s="110">
        <f>'PVC 130'!$I$3</f>
        <v>0</v>
      </c>
      <c r="I237" s="110" t="str">
        <f aca="true" t="shared" si="12" ref="I237:I266">SUBSTITUTE(SUBSTITUTE(SUBSTITUTE(SUBSTITUTE(SUBSTITUTE(A237,"RS135","RS130",1),"SS090","SS087",1),"RO135","RO130",1),"OP090","OP087",1),"RS120","RS110",1)</f>
        <v>RE130-W-HP----A</v>
      </c>
      <c r="J237" s="110">
        <f>'PVC 130'!G13</f>
        <v>0</v>
      </c>
    </row>
    <row r="238" spans="1:10" ht="12">
      <c r="A238" s="111" t="str">
        <f>SUBSTITUTE('PVC 130'!B14,"_",'PVC 130'!$G$10,1)</f>
        <v>RE130-W-HM----D</v>
      </c>
      <c r="B238" s="110">
        <f>'PVC 130'!$I$3</f>
        <v>0</v>
      </c>
      <c r="C238" s="110">
        <f>'PVC 130'!$I$6</f>
        <v>0</v>
      </c>
      <c r="D238" s="110">
        <f>'PVC 130'!$I$4</f>
        <v>0</v>
      </c>
      <c r="E238" s="110" t="str">
        <f>'PVC 130'!$I$5</f>
        <v>SHO</v>
      </c>
      <c r="F238" s="110">
        <f>'PVC 130'!$B$2</f>
        <v>0</v>
      </c>
      <c r="G238" s="244" t="str">
        <f>'PVC 130'!$B$7</f>
        <v>2019-04-1</v>
      </c>
      <c r="H238" s="110">
        <f>'PVC 130'!$I$3</f>
        <v>0</v>
      </c>
      <c r="I238" s="110" t="str">
        <f t="shared" si="12"/>
        <v>RE130-W-HM----D</v>
      </c>
      <c r="J238" s="110">
        <f>'PVC 130'!G14</f>
        <v>0</v>
      </c>
    </row>
    <row r="239" spans="1:10" ht="12">
      <c r="A239" s="111" t="str">
        <f>SUBSTITUTE('PVC 130'!B15,"_",'PVC 130'!$G$10,1)</f>
        <v>RE130-W-HG----D</v>
      </c>
      <c r="B239" s="110">
        <f>'PVC 130'!$I$3</f>
        <v>0</v>
      </c>
      <c r="C239" s="110">
        <f>'PVC 130'!$I$6</f>
        <v>0</v>
      </c>
      <c r="D239" s="110">
        <f>'PVC 130'!$I$4</f>
        <v>0</v>
      </c>
      <c r="E239" s="110" t="str">
        <f>'PVC 130'!$I$5</f>
        <v>SHO</v>
      </c>
      <c r="F239" s="110">
        <f>'PVC 130'!$B$2</f>
        <v>0</v>
      </c>
      <c r="G239" s="244" t="str">
        <f>'PVC 130'!$B$7</f>
        <v>2019-04-1</v>
      </c>
      <c r="H239" s="110">
        <f>'PVC 130'!$I$3</f>
        <v>0</v>
      </c>
      <c r="I239" s="110" t="str">
        <f t="shared" si="12"/>
        <v>RE130-W-HG----D</v>
      </c>
      <c r="J239" s="110">
        <f>'PVC 130'!G15</f>
        <v>0</v>
      </c>
    </row>
    <row r="240" spans="1:10" ht="12">
      <c r="A240" s="111" t="str">
        <f>SUBSTITUTE('PVC 130'!B16,"_",'PVC 130'!$G$10,1)</f>
        <v>RE130-W-HL----Q</v>
      </c>
      <c r="B240" s="110">
        <f>'PVC 130'!$I$3</f>
        <v>0</v>
      </c>
      <c r="C240" s="110">
        <f>'PVC 130'!$I$6</f>
        <v>0</v>
      </c>
      <c r="D240" s="110">
        <f>'PVC 130'!$I$4</f>
        <v>0</v>
      </c>
      <c r="E240" s="110" t="str">
        <f>'PVC 130'!$I$5</f>
        <v>SHO</v>
      </c>
      <c r="F240" s="110">
        <f>'PVC 130'!$B$2</f>
        <v>0</v>
      </c>
      <c r="G240" s="244" t="str">
        <f>'PVC 130'!$B$7</f>
        <v>2019-04-1</v>
      </c>
      <c r="H240" s="110">
        <f>'PVC 130'!$I$3</f>
        <v>0</v>
      </c>
      <c r="I240" s="110" t="str">
        <f t="shared" si="12"/>
        <v>RE130-W-HL----Q</v>
      </c>
      <c r="J240" s="110">
        <f>'PVC 130'!G16</f>
        <v>0</v>
      </c>
    </row>
    <row r="241" spans="1:10" ht="12">
      <c r="A241" s="111" t="str">
        <f>SUBSTITUTE('PVC 130'!B17,"_",'PVC 130'!$G$10,1)</f>
        <v>RE130-W-LA----G</v>
      </c>
      <c r="B241" s="110">
        <f>'PVC 130'!$I$3</f>
        <v>0</v>
      </c>
      <c r="C241" s="110">
        <f>'PVC 130'!$I$6</f>
        <v>0</v>
      </c>
      <c r="D241" s="110">
        <f>'PVC 130'!$I$4</f>
        <v>0</v>
      </c>
      <c r="E241" s="110" t="str">
        <f>'PVC 130'!$I$5</f>
        <v>SHO</v>
      </c>
      <c r="F241" s="110">
        <f>'PVC 130'!$B$2</f>
        <v>0</v>
      </c>
      <c r="G241" s="244" t="str">
        <f>'PVC 130'!$B$7</f>
        <v>2019-04-1</v>
      </c>
      <c r="H241" s="110">
        <f>'PVC 130'!$I$3</f>
        <v>0</v>
      </c>
      <c r="I241" s="110" t="str">
        <f t="shared" si="12"/>
        <v>RE130-W-LA----G</v>
      </c>
      <c r="J241" s="110">
        <f>'PVC 130'!G17</f>
        <v>0</v>
      </c>
    </row>
    <row r="242" spans="1:10" ht="12">
      <c r="A242" s="111" t="str">
        <f>SUBSTITUTE('PVC 130'!B18,"_",'PVC 130'!$G$10,1)</f>
        <v>RE130-W-LW090-G</v>
      </c>
      <c r="B242" s="110">
        <f>'PVC 130'!$I$3</f>
        <v>0</v>
      </c>
      <c r="C242" s="110">
        <f>'PVC 130'!$I$6</f>
        <v>0</v>
      </c>
      <c r="D242" s="110">
        <f>'PVC 130'!$I$4</f>
        <v>0</v>
      </c>
      <c r="E242" s="110" t="str">
        <f>'PVC 130'!$I$5</f>
        <v>SHO</v>
      </c>
      <c r="F242" s="110">
        <f>'PVC 130'!$B$2</f>
        <v>0</v>
      </c>
      <c r="G242" s="244" t="str">
        <f>'PVC 130'!$B$7</f>
        <v>2019-04-1</v>
      </c>
      <c r="H242" s="110">
        <f>'PVC 130'!$I$3</f>
        <v>0</v>
      </c>
      <c r="I242" s="110" t="str">
        <f t="shared" si="12"/>
        <v>RE130-W-LW090-G</v>
      </c>
      <c r="J242" s="110">
        <f>'PVC 130'!G18</f>
        <v>0</v>
      </c>
    </row>
    <row r="243" spans="1:10" ht="12">
      <c r="A243" s="111" t="str">
        <f>SUBSTITUTE('PVC 130'!B19,"_",'PVC 130'!$G$10,1)</f>
        <v>RE130-W-LZ090-G</v>
      </c>
      <c r="B243" s="110">
        <f>'PVC 130'!$I$3</f>
        <v>0</v>
      </c>
      <c r="C243" s="110">
        <f>'PVC 130'!$I$6</f>
        <v>0</v>
      </c>
      <c r="D243" s="110">
        <f>'PVC 130'!$I$4</f>
        <v>0</v>
      </c>
      <c r="E243" s="110" t="str">
        <f>'PVC 130'!$I$5</f>
        <v>SHO</v>
      </c>
      <c r="F243" s="110">
        <f>'PVC 130'!$B$2</f>
        <v>0</v>
      </c>
      <c r="G243" s="244" t="str">
        <f>'PVC 130'!$B$7</f>
        <v>2019-04-1</v>
      </c>
      <c r="H243" s="110">
        <f>'PVC 130'!$I$3</f>
        <v>0</v>
      </c>
      <c r="I243" s="110" t="str">
        <f t="shared" si="12"/>
        <v>RE130-W-LZ090-G</v>
      </c>
      <c r="J243" s="110">
        <f>'PVC 130'!G19</f>
        <v>0</v>
      </c>
    </row>
    <row r="244" spans="1:10" ht="12">
      <c r="A244" s="111" t="str">
        <f>SUBSTITUTE('PVC 130'!B20,"_",'PVC 130'!$G$10,1)</f>
        <v>RE130-W-LW135-X</v>
      </c>
      <c r="B244" s="110">
        <f>'PVC 130'!$I$3</f>
        <v>0</v>
      </c>
      <c r="C244" s="110">
        <f>'PVC 130'!$I$6</f>
        <v>0</v>
      </c>
      <c r="D244" s="110">
        <f>'PVC 130'!$I$4</f>
        <v>0</v>
      </c>
      <c r="E244" s="110" t="str">
        <f>'PVC 130'!$I$5</f>
        <v>SHO</v>
      </c>
      <c r="F244" s="110">
        <f>'PVC 130'!$B$2</f>
        <v>0</v>
      </c>
      <c r="G244" s="244" t="str">
        <f>'PVC 130'!$B$7</f>
        <v>2019-04-1</v>
      </c>
      <c r="H244" s="110">
        <f>'PVC 130'!$I$3</f>
        <v>0</v>
      </c>
      <c r="I244" s="110" t="str">
        <f t="shared" si="12"/>
        <v>RE130-W-LW135-X</v>
      </c>
      <c r="J244" s="110">
        <f>'PVC 130'!G20</f>
        <v>0</v>
      </c>
    </row>
    <row r="245" spans="1:10" ht="12">
      <c r="A245" s="111" t="str">
        <f>SUBSTITUTE('PVC 130'!B21,"_",'PVC 130'!$G$10,1)</f>
        <v>RE130-W-LZREG-G</v>
      </c>
      <c r="B245" s="110">
        <f>'PVC 130'!$I$3</f>
        <v>0</v>
      </c>
      <c r="C245" s="110">
        <f>'PVC 130'!$I$6</f>
        <v>0</v>
      </c>
      <c r="D245" s="110">
        <f>'PVC 130'!$I$4</f>
        <v>0</v>
      </c>
      <c r="E245" s="110" t="str">
        <f>'PVC 130'!$I$5</f>
        <v>SHO</v>
      </c>
      <c r="F245" s="110">
        <f>'PVC 130'!$B$2</f>
        <v>0</v>
      </c>
      <c r="G245" s="244" t="str">
        <f>'PVC 130'!$B$7</f>
        <v>2019-04-1</v>
      </c>
      <c r="H245" s="110">
        <f>'PVC 130'!$I$3</f>
        <v>0</v>
      </c>
      <c r="I245" s="110" t="str">
        <f t="shared" si="12"/>
        <v>RE130-W-LZREG-G</v>
      </c>
      <c r="J245" s="110">
        <f>'PVC 130'!G21</f>
        <v>0</v>
      </c>
    </row>
    <row r="246" spans="1:10" ht="12">
      <c r="A246" s="111" t="str">
        <f>SUBSTITUTE('PVC 130'!B22,"_",'PVC 130'!$G$10,1)</f>
        <v>RE130-W-LW___-X</v>
      </c>
      <c r="B246" s="110">
        <f>'PVC 130'!$I$3</f>
        <v>0</v>
      </c>
      <c r="C246" s="110">
        <f>'PVC 130'!$I$6</f>
        <v>0</v>
      </c>
      <c r="D246" s="110">
        <f>'PVC 130'!$I$4</f>
        <v>0</v>
      </c>
      <c r="E246" s="110" t="str">
        <f>'PVC 130'!$I$5</f>
        <v>SHO</v>
      </c>
      <c r="F246" s="110">
        <f>'PVC 130'!$B$2</f>
        <v>0</v>
      </c>
      <c r="G246" s="244" t="str">
        <f>'PVC 130'!$B$7</f>
        <v>2019-04-1</v>
      </c>
      <c r="H246" s="110">
        <f>'PVC 130'!$I$3</f>
        <v>0</v>
      </c>
      <c r="I246" s="110" t="str">
        <f t="shared" si="12"/>
        <v>RE130-W-LW___-X</v>
      </c>
      <c r="J246" s="110">
        <f>'PVC 130'!G22</f>
        <v>0</v>
      </c>
    </row>
    <row r="247" spans="1:10" ht="12">
      <c r="A247" s="111" t="str">
        <f>SUBSTITUTE('PVC 130'!B23,"_",'PVC 130'!$G$10,1)</f>
        <v>RE130-W-LZ___-X</v>
      </c>
      <c r="B247" s="110">
        <f>'PVC 130'!$I$3</f>
        <v>0</v>
      </c>
      <c r="C247" s="110">
        <f>'PVC 130'!$I$6</f>
        <v>0</v>
      </c>
      <c r="D247" s="110">
        <f>'PVC 130'!$I$4</f>
        <v>0</v>
      </c>
      <c r="E247" s="110" t="str">
        <f>'PVC 130'!$I$5</f>
        <v>SHO</v>
      </c>
      <c r="F247" s="110">
        <f>'PVC 130'!$B$2</f>
        <v>0</v>
      </c>
      <c r="G247" s="244" t="str">
        <f>'PVC 130'!$B$7</f>
        <v>2019-04-1</v>
      </c>
      <c r="H247" s="110">
        <f>'PVC 130'!$I$3</f>
        <v>0</v>
      </c>
      <c r="I247" s="110" t="str">
        <f t="shared" si="12"/>
        <v>RE130-W-LZ___-X</v>
      </c>
      <c r="J247" s="110">
        <f>'PVC 130'!G23</f>
        <v>0</v>
      </c>
    </row>
    <row r="248" spans="1:10" ht="12">
      <c r="A248" s="111" t="str">
        <f>SUBSTITUTE('PVC 130'!B24,"_",'PVC 130'!$G$10,1)</f>
        <v>RE130-W-LE___-X</v>
      </c>
      <c r="B248" s="110">
        <f>'PVC 130'!$I$3</f>
        <v>0</v>
      </c>
      <c r="C248" s="110">
        <f>'PVC 130'!$I$6</f>
        <v>0</v>
      </c>
      <c r="D248" s="110">
        <f>'PVC 130'!$I$4</f>
        <v>0</v>
      </c>
      <c r="E248" s="110" t="str">
        <f>'PVC 130'!$I$5</f>
        <v>SHO</v>
      </c>
      <c r="F248" s="110">
        <f>'PVC 130'!$B$2</f>
        <v>0</v>
      </c>
      <c r="G248" s="244" t="str">
        <f>'PVC 130'!$B$7</f>
        <v>2019-04-1</v>
      </c>
      <c r="H248" s="110">
        <f>'PVC 130'!$I$3</f>
        <v>0</v>
      </c>
      <c r="I248" s="110" t="str">
        <f t="shared" si="12"/>
        <v>RE130-W-LE___-X</v>
      </c>
      <c r="J248" s="110">
        <f>'PVC 130'!G24</f>
        <v>0</v>
      </c>
    </row>
    <row r="249" spans="1:10" ht="12">
      <c r="A249" s="111" t="str">
        <f>SUBSTITUTE('PVC 130'!B25,"_",'PVC 130'!$G$10,1)</f>
        <v>RE130-W-LV___-X</v>
      </c>
      <c r="B249" s="110">
        <f>'PVC 130'!$I$3</f>
        <v>0</v>
      </c>
      <c r="C249" s="110">
        <f>'PVC 130'!$I$6</f>
        <v>0</v>
      </c>
      <c r="D249" s="110">
        <f>'PVC 130'!$I$4</f>
        <v>0</v>
      </c>
      <c r="E249" s="110" t="str">
        <f>'PVC 130'!$I$5</f>
        <v>SHO</v>
      </c>
      <c r="F249" s="110">
        <f>'PVC 130'!$B$2</f>
        <v>0</v>
      </c>
      <c r="G249" s="244" t="str">
        <f>'PVC 130'!$B$7</f>
        <v>2019-04-1</v>
      </c>
      <c r="H249" s="110">
        <f>'PVC 130'!$I$3</f>
        <v>0</v>
      </c>
      <c r="I249" s="110" t="str">
        <f t="shared" si="12"/>
        <v>RE130-W-LV___-X</v>
      </c>
      <c r="J249" s="110">
        <f>'PVC 130'!G25</f>
        <v>0</v>
      </c>
    </row>
    <row r="250" spans="1:10" ht="12">
      <c r="A250" s="111" t="str">
        <f>SUBSTITUTE('PVC 130'!B26,"_",'PVC 130'!$G$10,1)</f>
        <v>RE130-W-OP080-G</v>
      </c>
      <c r="B250" s="110">
        <f>'PVC 130'!$I$3</f>
        <v>0</v>
      </c>
      <c r="C250" s="110">
        <f>'PVC 130'!$I$6</f>
        <v>0</v>
      </c>
      <c r="D250" s="110">
        <f>'PVC 130'!$I$4</f>
        <v>0</v>
      </c>
      <c r="E250" s="110" t="str">
        <f>'PVC 130'!$I$5</f>
        <v>SHO</v>
      </c>
      <c r="F250" s="110">
        <f>'PVC 130'!$B$2</f>
        <v>0</v>
      </c>
      <c r="G250" s="244" t="str">
        <f>'PVC 130'!$B$7</f>
        <v>2019-04-1</v>
      </c>
      <c r="H250" s="110">
        <f>'PVC 130'!$I$3</f>
        <v>0</v>
      </c>
      <c r="I250" s="110" t="str">
        <f t="shared" si="12"/>
        <v>RE130-W-OP080-G</v>
      </c>
      <c r="J250" s="110">
        <f>'PVC 130'!G26</f>
        <v>0</v>
      </c>
    </row>
    <row r="251" spans="1:10" ht="12">
      <c r="A251" s="111" t="str">
        <f>SUBSTITUTE('PVC 130'!B27,"_",'PVC 130'!$G$10,1)</f>
        <v>RE130-W-OP100-G</v>
      </c>
      <c r="B251" s="110">
        <f>'PVC 130'!$I$3</f>
        <v>0</v>
      </c>
      <c r="C251" s="110">
        <f>'PVC 130'!$I$6</f>
        <v>0</v>
      </c>
      <c r="D251" s="110">
        <f>'PVC 130'!$I$4</f>
        <v>0</v>
      </c>
      <c r="E251" s="110" t="str">
        <f>'PVC 130'!$I$5</f>
        <v>SHO</v>
      </c>
      <c r="F251" s="110">
        <f>'PVC 130'!$B$2</f>
        <v>0</v>
      </c>
      <c r="G251" s="244" t="str">
        <f>'PVC 130'!$B$7</f>
        <v>2019-04-1</v>
      </c>
      <c r="H251" s="110">
        <f>'PVC 130'!$I$3</f>
        <v>0</v>
      </c>
      <c r="I251" s="110" t="str">
        <f t="shared" si="12"/>
        <v>RE130-W-OP100-G</v>
      </c>
      <c r="J251" s="110">
        <f>'PVC 130'!G27</f>
        <v>0</v>
      </c>
    </row>
    <row r="252" spans="1:10" ht="12">
      <c r="A252" s="111" t="str">
        <f>SUBSTITUTE('PVC 130'!B28,"_",'PVC 130'!$G$10,1)</f>
        <v>RE130-W-ZL----G</v>
      </c>
      <c r="B252" s="110">
        <f>'PVC 130'!$I$3</f>
        <v>0</v>
      </c>
      <c r="C252" s="110">
        <f>'PVC 130'!$I$6</f>
        <v>0</v>
      </c>
      <c r="D252" s="110">
        <f>'PVC 130'!$I$4</f>
        <v>0</v>
      </c>
      <c r="E252" s="110" t="str">
        <f>'PVC 130'!$I$5</f>
        <v>SHO</v>
      </c>
      <c r="F252" s="110">
        <f>'PVC 130'!$B$2</f>
        <v>0</v>
      </c>
      <c r="G252" s="244" t="str">
        <f>'PVC 130'!$B$7</f>
        <v>2019-04-1</v>
      </c>
      <c r="H252" s="110">
        <f>'PVC 130'!$I$3</f>
        <v>0</v>
      </c>
      <c r="I252" s="110" t="str">
        <f t="shared" si="12"/>
        <v>RE130-W-ZL----G</v>
      </c>
      <c r="J252" s="110">
        <f>'PVC 130'!G28</f>
        <v>0</v>
      </c>
    </row>
    <row r="253" spans="1:10" ht="12">
      <c r="A253" s="111" t="str">
        <f>SUBSTITUTE('PVC 130'!B29,"_",'PVC 130'!$G$10,1)</f>
        <v>RE130-W-ZP----G</v>
      </c>
      <c r="B253" s="110">
        <f>'PVC 130'!$I$3</f>
        <v>0</v>
      </c>
      <c r="C253" s="110">
        <f>'PVC 130'!$I$6</f>
        <v>0</v>
      </c>
      <c r="D253" s="110">
        <f>'PVC 130'!$I$4</f>
        <v>0</v>
      </c>
      <c r="E253" s="110" t="str">
        <f>'PVC 130'!$I$5</f>
        <v>SHO</v>
      </c>
      <c r="F253" s="110">
        <f>'PVC 130'!$B$2</f>
        <v>0</v>
      </c>
      <c r="G253" s="244" t="str">
        <f>'PVC 130'!$B$7</f>
        <v>2019-04-1</v>
      </c>
      <c r="H253" s="110">
        <f>'PVC 130'!$I$3</f>
        <v>0</v>
      </c>
      <c r="I253" s="110" t="str">
        <f t="shared" si="12"/>
        <v>RE130-W-ZP----G</v>
      </c>
      <c r="J253" s="110">
        <f>'PVC 130'!G29</f>
        <v>0</v>
      </c>
    </row>
    <row r="254" spans="1:10" ht="12">
      <c r="A254" s="111" t="str">
        <f>SUBSTITUTE('PVC 130'!B31,"_",'PVC 130'!$G$10,1)</f>
        <v>SP100-W-RU400-G</v>
      </c>
      <c r="B254" s="110">
        <f>'PVC 130'!$I$3</f>
        <v>0</v>
      </c>
      <c r="C254" s="110">
        <f>'PVC 130'!$I$6</f>
        <v>0</v>
      </c>
      <c r="D254" s="110">
        <f>'PVC 130'!$I$4</f>
        <v>0</v>
      </c>
      <c r="E254" s="110" t="str">
        <f>'PVC 130'!$I$5</f>
        <v>SHO</v>
      </c>
      <c r="F254" s="110">
        <f>'PVC 130'!$B$2</f>
        <v>0</v>
      </c>
      <c r="G254" s="244" t="str">
        <f>'PVC 130'!$B$7</f>
        <v>2019-04-1</v>
      </c>
      <c r="H254" s="110">
        <f>'PVC 130'!$I$3</f>
        <v>0</v>
      </c>
      <c r="I254" s="110" t="str">
        <f t="shared" si="12"/>
        <v>SP100-W-RU400-G</v>
      </c>
      <c r="J254" s="110">
        <f>'PVC 130'!G31</f>
        <v>0</v>
      </c>
    </row>
    <row r="255" spans="1:10" ht="12">
      <c r="A255" s="111" t="str">
        <f>SUBSTITUTE('PVC 130'!B32,"_",'PVC 130'!$G$10,1)</f>
        <v>SP100-W-MU----G</v>
      </c>
      <c r="B255" s="110">
        <f>'PVC 130'!$I$3</f>
        <v>0</v>
      </c>
      <c r="C255" s="110">
        <f>'PVC 130'!$I$6</f>
        <v>0</v>
      </c>
      <c r="D255" s="110">
        <f>'PVC 130'!$I$4</f>
        <v>0</v>
      </c>
      <c r="E255" s="110" t="str">
        <f>'PVC 130'!$I$5</f>
        <v>SHO</v>
      </c>
      <c r="F255" s="110">
        <f>'PVC 130'!$B$2</f>
        <v>0</v>
      </c>
      <c r="G255" s="244" t="str">
        <f>'PVC 130'!$B$7</f>
        <v>2019-04-1</v>
      </c>
      <c r="H255" s="110">
        <f>'PVC 130'!$I$3</f>
        <v>0</v>
      </c>
      <c r="I255" s="110" t="str">
        <f t="shared" si="12"/>
        <v>SP100-W-MU----G</v>
      </c>
      <c r="J255" s="110">
        <f>'PVC 130'!G32</f>
        <v>0</v>
      </c>
    </row>
    <row r="256" spans="1:10" ht="12">
      <c r="A256" s="111" t="str">
        <f>SUBSTITUTE('PVC 130'!B33,"_",'PVC 130'!$G$10,1)</f>
        <v>SP100-W-KO067-G</v>
      </c>
      <c r="B256" s="110">
        <f>'PVC 130'!$I$3</f>
        <v>0</v>
      </c>
      <c r="C256" s="110">
        <f>'PVC 130'!$I$6</f>
        <v>0</v>
      </c>
      <c r="D256" s="110">
        <f>'PVC 130'!$I$4</f>
        <v>0</v>
      </c>
      <c r="E256" s="110" t="str">
        <f>'PVC 130'!$I$5</f>
        <v>SHO</v>
      </c>
      <c r="F256" s="110">
        <f>'PVC 130'!$B$2</f>
        <v>0</v>
      </c>
      <c r="G256" s="244" t="str">
        <f>'PVC 130'!$B$7</f>
        <v>2019-04-1</v>
      </c>
      <c r="H256" s="110">
        <f>'PVC 130'!$I$3</f>
        <v>0</v>
      </c>
      <c r="I256" s="110" t="str">
        <f t="shared" si="12"/>
        <v>SP100-W-KO067-G</v>
      </c>
      <c r="J256" s="110">
        <f>'PVC 130'!G33</f>
        <v>0</v>
      </c>
    </row>
    <row r="257" spans="1:10" ht="12">
      <c r="A257" s="111" t="str">
        <f>SUBSTITUTE('PVC 130'!B34,"_",'PVC 130'!$G$10,1)</f>
        <v>SP100-W-KO045-G</v>
      </c>
      <c r="B257" s="110">
        <f>'PVC 130'!$I$3</f>
        <v>0</v>
      </c>
      <c r="C257" s="110">
        <f>'PVC 130'!$I$6</f>
        <v>0</v>
      </c>
      <c r="D257" s="110">
        <f>'PVC 130'!$I$4</f>
        <v>0</v>
      </c>
      <c r="E257" s="110" t="str">
        <f>'PVC 130'!$I$5</f>
        <v>SHO</v>
      </c>
      <c r="F257" s="110">
        <f>'PVC 130'!$B$2</f>
        <v>0</v>
      </c>
      <c r="G257" s="244" t="str">
        <f>'PVC 130'!$B$7</f>
        <v>2019-04-1</v>
      </c>
      <c r="H257" s="110">
        <f>'PVC 130'!$I$3</f>
        <v>0</v>
      </c>
      <c r="I257" s="110" t="str">
        <f t="shared" si="12"/>
        <v>SP100-W-KO045-G</v>
      </c>
      <c r="J257" s="110">
        <f>'PVC 130'!G34</f>
        <v>0</v>
      </c>
    </row>
    <row r="258" spans="1:10" ht="12">
      <c r="A258" s="111" t="str">
        <f>SUBSTITUTE('PVC 130'!B35,"_",'PVC 130'!$G$10,1)</f>
        <v>SP100-W-TR067-G</v>
      </c>
      <c r="B258" s="110">
        <f>'PVC 130'!$I$3</f>
        <v>0</v>
      </c>
      <c r="C258" s="110">
        <f>'PVC 130'!$I$6</f>
        <v>0</v>
      </c>
      <c r="D258" s="110">
        <f>'PVC 130'!$I$4</f>
        <v>0</v>
      </c>
      <c r="E258" s="110" t="str">
        <f>'PVC 130'!$I$5</f>
        <v>SHO</v>
      </c>
      <c r="F258" s="110">
        <f>'PVC 130'!$B$2</f>
        <v>0</v>
      </c>
      <c r="G258" s="244" t="str">
        <f>'PVC 130'!$B$7</f>
        <v>2019-04-1</v>
      </c>
      <c r="H258" s="110">
        <f>'PVC 130'!$I$3</f>
        <v>0</v>
      </c>
      <c r="I258" s="110" t="str">
        <f t="shared" si="12"/>
        <v>SP100-W-TR067-G</v>
      </c>
      <c r="J258" s="110">
        <f>'PVC 130'!G35</f>
        <v>0</v>
      </c>
    </row>
    <row r="259" spans="1:10" ht="12">
      <c r="A259" s="111" t="str">
        <f>SUBSTITUTE('PVC 130'!B36,"_",'PVC 130'!$G$10,1)</f>
        <v>SP100-W-OD----A</v>
      </c>
      <c r="B259" s="110">
        <f>'PVC 130'!$I$3</f>
        <v>0</v>
      </c>
      <c r="C259" s="110">
        <f>'PVC 130'!$I$6</f>
        <v>0</v>
      </c>
      <c r="D259" s="110">
        <f>'PVC 130'!$I$4</f>
        <v>0</v>
      </c>
      <c r="E259" s="110" t="str">
        <f>'PVC 130'!$I$5</f>
        <v>SHO</v>
      </c>
      <c r="F259" s="110">
        <f>'PVC 130'!$B$2</f>
        <v>0</v>
      </c>
      <c r="G259" s="244" t="str">
        <f>'PVC 130'!$B$7</f>
        <v>2019-04-1</v>
      </c>
      <c r="H259" s="110">
        <f>'PVC 130'!$I$3</f>
        <v>0</v>
      </c>
      <c r="I259" s="110" t="str">
        <f>SUBSTITUTE(SUBSTITUTE(SUBSTITUTE(SUBSTITUTE(SUBSTITUTE(A259,"RS135","RS130",1),"SS090","SS087",1),"RO135","RO130",1),"OP090","OP087",1),"RS120","RS110",1)</f>
        <v>SP100-W-OD----A</v>
      </c>
      <c r="J259" s="110">
        <f>'PVC 130'!G36</f>
        <v>0</v>
      </c>
    </row>
    <row r="260" spans="1:10" ht="12">
      <c r="A260" s="111" t="str">
        <f>SUBSTITUTE('PVC 130'!B37,"_",'PVC 130'!$G$10,1)</f>
        <v>SP100-W-RE110</v>
      </c>
      <c r="B260" s="110">
        <f>'PVC 130'!$I$3</f>
        <v>0</v>
      </c>
      <c r="C260" s="110">
        <f>'PVC 130'!$I$6</f>
        <v>0</v>
      </c>
      <c r="D260" s="110">
        <f>'PVC 130'!$I$4</f>
        <v>0</v>
      </c>
      <c r="E260" s="110" t="str">
        <f>'PVC 130'!$I$5</f>
        <v>SHO</v>
      </c>
      <c r="F260" s="110">
        <f>'PVC 130'!$B$2</f>
        <v>0</v>
      </c>
      <c r="G260" s="244" t="str">
        <f>'PVC 130'!$B$7</f>
        <v>2019-04-1</v>
      </c>
      <c r="H260" s="110">
        <f>'PVC 130'!$I$3</f>
        <v>0</v>
      </c>
      <c r="I260" s="110" t="str">
        <f t="shared" si="12"/>
        <v>SP100-W-RE110</v>
      </c>
      <c r="J260" s="110">
        <f>'PVC 130'!G37</f>
        <v>0</v>
      </c>
    </row>
    <row r="261" spans="1:10" ht="12">
      <c r="A261" s="111" t="str">
        <f>SUBSTITUTE('PVC 130'!B39,"_",'PVC 130'!$G$10,1)</f>
        <v>SP080-W-RU400-G</v>
      </c>
      <c r="B261" s="110">
        <f>'PVC 130'!$I$3</f>
        <v>0</v>
      </c>
      <c r="C261" s="110">
        <f>'PVC 130'!$I$6</f>
        <v>0</v>
      </c>
      <c r="D261" s="110">
        <f>'PVC 130'!$I$4</f>
        <v>0</v>
      </c>
      <c r="E261" s="110" t="str">
        <f>'PVC 130'!$I$5</f>
        <v>SHO</v>
      </c>
      <c r="F261" s="110">
        <f>'PVC 130'!$B$2</f>
        <v>0</v>
      </c>
      <c r="G261" s="244" t="str">
        <f>'PVC 130'!$B$7</f>
        <v>2019-04-1</v>
      </c>
      <c r="H261" s="110">
        <f>'PVC 130'!$I$3</f>
        <v>0</v>
      </c>
      <c r="I261" s="110" t="str">
        <f t="shared" si="12"/>
        <v>SP080-W-RU400-G</v>
      </c>
      <c r="J261" s="110">
        <f>'PVC 130'!G39</f>
        <v>0</v>
      </c>
    </row>
    <row r="262" spans="1:10" ht="12">
      <c r="A262" s="111" t="str">
        <f>SUBSTITUTE('PVC 130'!B40,"_",'PVC 130'!$G$10,1)</f>
        <v>SP080-W-MU----G</v>
      </c>
      <c r="B262" s="110">
        <f>'PVC 130'!$I$3</f>
        <v>0</v>
      </c>
      <c r="C262" s="110">
        <f>'PVC 130'!$I$6</f>
        <v>0</v>
      </c>
      <c r="D262" s="110">
        <f>'PVC 130'!$I$4</f>
        <v>0</v>
      </c>
      <c r="E262" s="110" t="str">
        <f>'PVC 130'!$I$5</f>
        <v>SHO</v>
      </c>
      <c r="F262" s="110">
        <f>'PVC 130'!$B$2</f>
        <v>0</v>
      </c>
      <c r="G262" s="244" t="str">
        <f>'PVC 130'!$B$7</f>
        <v>2019-04-1</v>
      </c>
      <c r="H262" s="110">
        <f>'PVC 130'!$I$3</f>
        <v>0</v>
      </c>
      <c r="I262" s="110" t="str">
        <f t="shared" si="12"/>
        <v>SP080-W-MU----G</v>
      </c>
      <c r="J262" s="110">
        <f>'PVC 130'!G40</f>
        <v>0</v>
      </c>
    </row>
    <row r="263" spans="1:10" ht="12">
      <c r="A263" s="111" t="str">
        <f>SUBSTITUTE('PVC 130'!B41,"_",'PVC 130'!$G$10,1)</f>
        <v>SP080-W-KO067-G</v>
      </c>
      <c r="B263" s="110">
        <f>'PVC 130'!$I$3</f>
        <v>0</v>
      </c>
      <c r="C263" s="110">
        <f>'PVC 130'!$I$6</f>
        <v>0</v>
      </c>
      <c r="D263" s="110">
        <f>'PVC 130'!$I$4</f>
        <v>0</v>
      </c>
      <c r="E263" s="110" t="str">
        <f>'PVC 130'!$I$5</f>
        <v>SHO</v>
      </c>
      <c r="F263" s="110">
        <f>'PVC 130'!$B$2</f>
        <v>0</v>
      </c>
      <c r="G263" s="244" t="str">
        <f>'PVC 130'!$B$7</f>
        <v>2019-04-1</v>
      </c>
      <c r="H263" s="110">
        <f>'PVC 130'!$I$3</f>
        <v>0</v>
      </c>
      <c r="I263" s="110" t="str">
        <f t="shared" si="12"/>
        <v>SP080-W-KO067-G</v>
      </c>
      <c r="J263" s="110">
        <f>'PVC 130'!G41</f>
        <v>0</v>
      </c>
    </row>
    <row r="264" spans="1:10" ht="12">
      <c r="A264" s="111" t="str">
        <f>SUBSTITUTE('PVC 130'!B42,"_",'PVC 130'!$G$10,1)</f>
        <v>SP080-W-TR067-G</v>
      </c>
      <c r="B264" s="110">
        <f>'PVC 130'!$I$3</f>
        <v>0</v>
      </c>
      <c r="C264" s="110">
        <f>'PVC 130'!$I$6</f>
        <v>0</v>
      </c>
      <c r="D264" s="110">
        <f>'PVC 130'!$I$4</f>
        <v>0</v>
      </c>
      <c r="E264" s="110" t="str">
        <f>'PVC 130'!$I$5</f>
        <v>SHO</v>
      </c>
      <c r="F264" s="110">
        <f>'PVC 130'!$B$2</f>
        <v>0</v>
      </c>
      <c r="G264" s="244" t="str">
        <f>'PVC 130'!$B$7</f>
        <v>2019-04-1</v>
      </c>
      <c r="H264" s="110">
        <f>'PVC 130'!$I$3</f>
        <v>0</v>
      </c>
      <c r="I264" s="110" t="str">
        <f t="shared" si="12"/>
        <v>SP080-W-TR067-G</v>
      </c>
      <c r="J264" s="110">
        <f>'PVC 130'!G42</f>
        <v>0</v>
      </c>
    </row>
    <row r="265" spans="1:10" ht="12">
      <c r="A265" s="111" t="str">
        <f>SUBSTITUTE('PVC 130'!B43,"_",'PVC 130'!$G$10,1)</f>
        <v>SP080-W-OD----A</v>
      </c>
      <c r="B265" s="110">
        <f>'PVC 130'!$I$3</f>
        <v>0</v>
      </c>
      <c r="C265" s="110">
        <f>'PVC 130'!$I$6</f>
        <v>0</v>
      </c>
      <c r="D265" s="110">
        <f>'PVC 130'!$I$4</f>
        <v>0</v>
      </c>
      <c r="E265" s="110" t="str">
        <f>'PVC 130'!$I$5</f>
        <v>SHO</v>
      </c>
      <c r="F265" s="110">
        <f>'PVC 130'!$B$2</f>
        <v>0</v>
      </c>
      <c r="G265" s="244" t="str">
        <f>'PVC 130'!$B$7</f>
        <v>2019-04-1</v>
      </c>
      <c r="H265" s="110">
        <f>'PVC 130'!$I$3</f>
        <v>0</v>
      </c>
      <c r="I265" s="110" t="str">
        <f t="shared" si="12"/>
        <v>SP080-W-OD----A</v>
      </c>
      <c r="J265" s="110">
        <f>'PVC 130'!G43</f>
        <v>0</v>
      </c>
    </row>
    <row r="266" spans="1:10" ht="12">
      <c r="A266" s="111" t="str">
        <f>SUBSTITUTE('PVC 130'!B12,"_",'PVC 130'!$H$10,1)</f>
        <v>RE130-C-RY400-G</v>
      </c>
      <c r="B266" s="110">
        <f>'PVC 130'!$I$3</f>
        <v>0</v>
      </c>
      <c r="C266" s="110">
        <f>'PVC 130'!$I$6</f>
        <v>0</v>
      </c>
      <c r="D266" s="110">
        <f>'PVC 130'!$I$4</f>
        <v>0</v>
      </c>
      <c r="E266" s="110" t="str">
        <f>'PVC 130'!$I$5</f>
        <v>SHO</v>
      </c>
      <c r="F266" s="110">
        <f>'PVC 130'!$B$2</f>
        <v>0</v>
      </c>
      <c r="G266" s="244" t="str">
        <f>'PVC 130'!$B$7</f>
        <v>2019-04-1</v>
      </c>
      <c r="H266" s="110">
        <f>'PVC 130'!$I$3</f>
        <v>0</v>
      </c>
      <c r="I266" s="110" t="str">
        <f t="shared" si="12"/>
        <v>RE130-C-RY400-G</v>
      </c>
      <c r="J266" s="110">
        <f>'PVC 130'!H12</f>
        <v>0</v>
      </c>
    </row>
    <row r="267" spans="1:10" ht="12">
      <c r="A267" s="111" t="str">
        <f>SUBSTITUTE('PVC 130'!B13,"_",'PVC 130'!$H$10,1)</f>
        <v>RE130-C-HP----A</v>
      </c>
      <c r="B267" s="110">
        <f>'PVC 130'!$I$3</f>
        <v>0</v>
      </c>
      <c r="C267" s="110">
        <f>'PVC 130'!$I$6</f>
        <v>0</v>
      </c>
      <c r="D267" s="110">
        <f>'PVC 130'!$I$4</f>
        <v>0</v>
      </c>
      <c r="E267" s="110" t="str">
        <f>'PVC 130'!$I$5</f>
        <v>SHO</v>
      </c>
      <c r="F267" s="110">
        <f>'PVC 130'!$B$2</f>
        <v>0</v>
      </c>
      <c r="G267" s="244" t="str">
        <f>'PVC 130'!$B$7</f>
        <v>2019-04-1</v>
      </c>
      <c r="H267" s="110">
        <f>'PVC 130'!$I$3</f>
        <v>0</v>
      </c>
      <c r="I267" s="110" t="str">
        <f aca="true" t="shared" si="13" ref="I267:I295">SUBSTITUTE(SUBSTITUTE(SUBSTITUTE(SUBSTITUTE(SUBSTITUTE(A267,"RS135","RS130",1),"SS090","SS087",1),"RO135","RO130",1),"OP090","OP087",1),"RS120","RS110",1)</f>
        <v>RE130-C-HP----A</v>
      </c>
      <c r="J267" s="110">
        <f>'PVC 130'!H13</f>
        <v>0</v>
      </c>
    </row>
    <row r="268" spans="1:10" ht="12">
      <c r="A268" s="111" t="str">
        <f>SUBSTITUTE('PVC 130'!B14,"_",'PVC 130'!$H$10,1)</f>
        <v>RE130-C-HM----D</v>
      </c>
      <c r="B268" s="110">
        <f>'PVC 130'!$I$3</f>
        <v>0</v>
      </c>
      <c r="C268" s="110">
        <f>'PVC 130'!$I$6</f>
        <v>0</v>
      </c>
      <c r="D268" s="110">
        <f>'PVC 130'!$I$4</f>
        <v>0</v>
      </c>
      <c r="E268" s="110" t="str">
        <f>'PVC 130'!$I$5</f>
        <v>SHO</v>
      </c>
      <c r="F268" s="110">
        <f>'PVC 130'!$B$2</f>
        <v>0</v>
      </c>
      <c r="G268" s="244" t="str">
        <f>'PVC 130'!$B$7</f>
        <v>2019-04-1</v>
      </c>
      <c r="H268" s="110">
        <f>'PVC 130'!$I$3</f>
        <v>0</v>
      </c>
      <c r="I268" s="110" t="str">
        <f t="shared" si="13"/>
        <v>RE130-C-HM----D</v>
      </c>
      <c r="J268" s="110">
        <f>'PVC 130'!H14</f>
        <v>0</v>
      </c>
    </row>
    <row r="269" spans="1:10" ht="12">
      <c r="A269" s="111" t="str">
        <f>SUBSTITUTE('PVC 130'!B15,"_",'PVC 130'!$H$10,1)</f>
        <v>RE130-C-HG----D</v>
      </c>
      <c r="B269" s="110">
        <f>'PVC 130'!$I$3</f>
        <v>0</v>
      </c>
      <c r="C269" s="110">
        <f>'PVC 130'!$I$6</f>
        <v>0</v>
      </c>
      <c r="D269" s="110">
        <f>'PVC 130'!$I$4</f>
        <v>0</v>
      </c>
      <c r="E269" s="110" t="str">
        <f>'PVC 130'!$I$5</f>
        <v>SHO</v>
      </c>
      <c r="F269" s="110">
        <f>'PVC 130'!$B$2</f>
        <v>0</v>
      </c>
      <c r="G269" s="244" t="str">
        <f>'PVC 130'!$B$7</f>
        <v>2019-04-1</v>
      </c>
      <c r="H269" s="110">
        <f>'PVC 130'!$I$3</f>
        <v>0</v>
      </c>
      <c r="I269" s="110" t="str">
        <f t="shared" si="13"/>
        <v>RE130-C-HG----D</v>
      </c>
      <c r="J269" s="110">
        <f>'PVC 130'!H15</f>
        <v>0</v>
      </c>
    </row>
    <row r="270" spans="1:10" ht="12">
      <c r="A270" s="111" t="str">
        <f>SUBSTITUTE('PVC 130'!B16,"_",'PVC 130'!$H$10,1)</f>
        <v>RE130-C-HL----Q</v>
      </c>
      <c r="B270" s="110">
        <f>'PVC 130'!$I$3</f>
        <v>0</v>
      </c>
      <c r="C270" s="110">
        <f>'PVC 130'!$I$6</f>
        <v>0</v>
      </c>
      <c r="D270" s="110">
        <f>'PVC 130'!$I$4</f>
        <v>0</v>
      </c>
      <c r="E270" s="110" t="str">
        <f>'PVC 130'!$I$5</f>
        <v>SHO</v>
      </c>
      <c r="F270" s="110">
        <f>'PVC 130'!$B$2</f>
        <v>0</v>
      </c>
      <c r="G270" s="244" t="str">
        <f>'PVC 130'!$B$7</f>
        <v>2019-04-1</v>
      </c>
      <c r="H270" s="110">
        <f>'PVC 130'!$I$3</f>
        <v>0</v>
      </c>
      <c r="I270" s="110" t="str">
        <f t="shared" si="13"/>
        <v>RE130-C-HL----Q</v>
      </c>
      <c r="J270" s="110">
        <f>'PVC 130'!H16</f>
        <v>0</v>
      </c>
    </row>
    <row r="271" spans="1:10" ht="12">
      <c r="A271" s="111" t="str">
        <f>SUBSTITUTE('PVC 130'!B17,"_",'PVC 130'!$H$10,1)</f>
        <v>RE130-C-LA----G</v>
      </c>
      <c r="B271" s="110">
        <f>'PVC 130'!$I$3</f>
        <v>0</v>
      </c>
      <c r="C271" s="110">
        <f>'PVC 130'!$I$6</f>
        <v>0</v>
      </c>
      <c r="D271" s="110">
        <f>'PVC 130'!$I$4</f>
        <v>0</v>
      </c>
      <c r="E271" s="110" t="str">
        <f>'PVC 130'!$I$5</f>
        <v>SHO</v>
      </c>
      <c r="F271" s="110">
        <f>'PVC 130'!$B$2</f>
        <v>0</v>
      </c>
      <c r="G271" s="244" t="str">
        <f>'PVC 130'!$B$7</f>
        <v>2019-04-1</v>
      </c>
      <c r="H271" s="110">
        <f>'PVC 130'!$I$3</f>
        <v>0</v>
      </c>
      <c r="I271" s="110" t="str">
        <f t="shared" si="13"/>
        <v>RE130-C-LA----G</v>
      </c>
      <c r="J271" s="110">
        <f>'PVC 130'!H17</f>
        <v>0</v>
      </c>
    </row>
    <row r="272" spans="1:10" ht="12">
      <c r="A272" s="111" t="str">
        <f>SUBSTITUTE('PVC 130'!B18,"_",'PVC 130'!$H$10,1)</f>
        <v>RE130-C-LW090-G</v>
      </c>
      <c r="B272" s="110">
        <f>'PVC 130'!$I$3</f>
        <v>0</v>
      </c>
      <c r="C272" s="110">
        <f>'PVC 130'!$I$6</f>
        <v>0</v>
      </c>
      <c r="D272" s="110">
        <f>'PVC 130'!$I$4</f>
        <v>0</v>
      </c>
      <c r="E272" s="110" t="str">
        <f>'PVC 130'!$I$5</f>
        <v>SHO</v>
      </c>
      <c r="F272" s="110">
        <f>'PVC 130'!$B$2</f>
        <v>0</v>
      </c>
      <c r="G272" s="244" t="str">
        <f>'PVC 130'!$B$7</f>
        <v>2019-04-1</v>
      </c>
      <c r="H272" s="110">
        <f>'PVC 130'!$I$3</f>
        <v>0</v>
      </c>
      <c r="I272" s="110" t="str">
        <f t="shared" si="13"/>
        <v>RE130-C-LW090-G</v>
      </c>
      <c r="J272" s="110">
        <f>'PVC 130'!H18</f>
        <v>0</v>
      </c>
    </row>
    <row r="273" spans="1:10" ht="12">
      <c r="A273" s="111" t="str">
        <f>SUBSTITUTE('PVC 130'!B19,"_",'PVC 130'!$H$10,1)</f>
        <v>RE130-C-LZ090-G</v>
      </c>
      <c r="B273" s="110">
        <f>'PVC 130'!$I$3</f>
        <v>0</v>
      </c>
      <c r="C273" s="110">
        <f>'PVC 130'!$I$6</f>
        <v>0</v>
      </c>
      <c r="D273" s="110">
        <f>'PVC 130'!$I$4</f>
        <v>0</v>
      </c>
      <c r="E273" s="110" t="str">
        <f>'PVC 130'!$I$5</f>
        <v>SHO</v>
      </c>
      <c r="F273" s="110">
        <f>'PVC 130'!$B$2</f>
        <v>0</v>
      </c>
      <c r="G273" s="244" t="str">
        <f>'PVC 130'!$B$7</f>
        <v>2019-04-1</v>
      </c>
      <c r="H273" s="110">
        <f>'PVC 130'!$I$3</f>
        <v>0</v>
      </c>
      <c r="I273" s="110" t="str">
        <f t="shared" si="13"/>
        <v>RE130-C-LZ090-G</v>
      </c>
      <c r="J273" s="110">
        <f>'PVC 130'!H19</f>
        <v>0</v>
      </c>
    </row>
    <row r="274" spans="1:10" ht="12">
      <c r="A274" s="111" t="str">
        <f>SUBSTITUTE('PVC 130'!B20,"_",'PVC 130'!$H$10,1)</f>
        <v>RE130-C-LW135-X</v>
      </c>
      <c r="B274" s="110">
        <f>'PVC 130'!$I$3</f>
        <v>0</v>
      </c>
      <c r="C274" s="110">
        <f>'PVC 130'!$I$6</f>
        <v>0</v>
      </c>
      <c r="D274" s="110">
        <f>'PVC 130'!$I$4</f>
        <v>0</v>
      </c>
      <c r="E274" s="110" t="str">
        <f>'PVC 130'!$I$5</f>
        <v>SHO</v>
      </c>
      <c r="F274" s="110">
        <f>'PVC 130'!$B$2</f>
        <v>0</v>
      </c>
      <c r="G274" s="244" t="str">
        <f>'PVC 130'!$B$7</f>
        <v>2019-04-1</v>
      </c>
      <c r="H274" s="110">
        <f>'PVC 130'!$I$3</f>
        <v>0</v>
      </c>
      <c r="I274" s="110" t="str">
        <f t="shared" si="13"/>
        <v>RE130-C-LW135-X</v>
      </c>
      <c r="J274" s="110">
        <f>'PVC 130'!H20</f>
        <v>0</v>
      </c>
    </row>
    <row r="275" spans="1:10" ht="12">
      <c r="A275" s="111" t="str">
        <f>SUBSTITUTE('PVC 130'!B21,"_",'PVC 130'!$H$10,1)</f>
        <v>RE130-C-LZREG-G</v>
      </c>
      <c r="B275" s="110">
        <f>'PVC 130'!$I$3</f>
        <v>0</v>
      </c>
      <c r="C275" s="110">
        <f>'PVC 130'!$I$6</f>
        <v>0</v>
      </c>
      <c r="D275" s="110">
        <f>'PVC 130'!$I$4</f>
        <v>0</v>
      </c>
      <c r="E275" s="110" t="str">
        <f>'PVC 130'!$I$5</f>
        <v>SHO</v>
      </c>
      <c r="F275" s="110">
        <f>'PVC 130'!$B$2</f>
        <v>0</v>
      </c>
      <c r="G275" s="244" t="str">
        <f>'PVC 130'!$B$7</f>
        <v>2019-04-1</v>
      </c>
      <c r="H275" s="110">
        <f>'PVC 130'!$I$3</f>
        <v>0</v>
      </c>
      <c r="I275" s="110" t="str">
        <f t="shared" si="13"/>
        <v>RE130-C-LZREG-G</v>
      </c>
      <c r="J275" s="110">
        <f>'PVC 130'!H21</f>
        <v>0</v>
      </c>
    </row>
    <row r="276" spans="1:10" ht="12">
      <c r="A276" s="111" t="str">
        <f>SUBSTITUTE('PVC 130'!B22,"_",'PVC 130'!$H$10,1)</f>
        <v>RE130-C-LW___-X</v>
      </c>
      <c r="B276" s="110">
        <f>'PVC 130'!$I$3</f>
        <v>0</v>
      </c>
      <c r="C276" s="110">
        <f>'PVC 130'!$I$6</f>
        <v>0</v>
      </c>
      <c r="D276" s="110">
        <f>'PVC 130'!$I$4</f>
        <v>0</v>
      </c>
      <c r="E276" s="110" t="str">
        <f>'PVC 130'!$I$5</f>
        <v>SHO</v>
      </c>
      <c r="F276" s="110">
        <f>'PVC 130'!$B$2</f>
        <v>0</v>
      </c>
      <c r="G276" s="244" t="str">
        <f>'PVC 130'!$B$7</f>
        <v>2019-04-1</v>
      </c>
      <c r="H276" s="110">
        <f>'PVC 130'!$I$3</f>
        <v>0</v>
      </c>
      <c r="I276" s="110" t="str">
        <f t="shared" si="13"/>
        <v>RE130-C-LW___-X</v>
      </c>
      <c r="J276" s="110">
        <f>'PVC 130'!H22</f>
        <v>0</v>
      </c>
    </row>
    <row r="277" spans="1:10" ht="12">
      <c r="A277" s="111" t="str">
        <f>SUBSTITUTE('PVC 130'!B23,"_",'PVC 130'!$H$10,1)</f>
        <v>RE130-C-LZ___-X</v>
      </c>
      <c r="B277" s="110">
        <f>'PVC 130'!$I$3</f>
        <v>0</v>
      </c>
      <c r="C277" s="110">
        <f>'PVC 130'!$I$6</f>
        <v>0</v>
      </c>
      <c r="D277" s="110">
        <f>'PVC 130'!$I$4</f>
        <v>0</v>
      </c>
      <c r="E277" s="110" t="str">
        <f>'PVC 130'!$I$5</f>
        <v>SHO</v>
      </c>
      <c r="F277" s="110">
        <f>'PVC 130'!$B$2</f>
        <v>0</v>
      </c>
      <c r="G277" s="244" t="str">
        <f>'PVC 130'!$B$7</f>
        <v>2019-04-1</v>
      </c>
      <c r="H277" s="110">
        <f>'PVC 130'!$I$3</f>
        <v>0</v>
      </c>
      <c r="I277" s="110" t="str">
        <f t="shared" si="13"/>
        <v>RE130-C-LZ___-X</v>
      </c>
      <c r="J277" s="110">
        <f>'PVC 130'!H23</f>
        <v>0</v>
      </c>
    </row>
    <row r="278" spans="1:10" ht="12">
      <c r="A278" s="111" t="str">
        <f>SUBSTITUTE('PVC 130'!B24,"_",'PVC 130'!$H$10,1)</f>
        <v>RE130-C-LE___-X</v>
      </c>
      <c r="B278" s="110">
        <f>'PVC 130'!$I$3</f>
        <v>0</v>
      </c>
      <c r="C278" s="110">
        <f>'PVC 130'!$I$6</f>
        <v>0</v>
      </c>
      <c r="D278" s="110">
        <f>'PVC 130'!$I$4</f>
        <v>0</v>
      </c>
      <c r="E278" s="110" t="str">
        <f>'PVC 130'!$I$5</f>
        <v>SHO</v>
      </c>
      <c r="F278" s="110">
        <f>'PVC 130'!$B$2</f>
        <v>0</v>
      </c>
      <c r="G278" s="244" t="str">
        <f>'PVC 130'!$B$7</f>
        <v>2019-04-1</v>
      </c>
      <c r="H278" s="110">
        <f>'PVC 130'!$I$3</f>
        <v>0</v>
      </c>
      <c r="I278" s="110" t="str">
        <f t="shared" si="13"/>
        <v>RE130-C-LE___-X</v>
      </c>
      <c r="J278" s="110">
        <f>'PVC 130'!H24</f>
        <v>0</v>
      </c>
    </row>
    <row r="279" spans="1:10" ht="12">
      <c r="A279" s="111" t="str">
        <f>SUBSTITUTE('PVC 130'!B25,"_",'PVC 130'!$H$10,1)</f>
        <v>RE130-C-LV___-X</v>
      </c>
      <c r="B279" s="110">
        <f>'PVC 130'!$I$3</f>
        <v>0</v>
      </c>
      <c r="C279" s="110">
        <f>'PVC 130'!$I$6</f>
        <v>0</v>
      </c>
      <c r="D279" s="110">
        <f>'PVC 130'!$I$4</f>
        <v>0</v>
      </c>
      <c r="E279" s="110" t="str">
        <f>'PVC 130'!$I$5</f>
        <v>SHO</v>
      </c>
      <c r="F279" s="110">
        <f>'PVC 130'!$B$2</f>
        <v>0</v>
      </c>
      <c r="G279" s="244" t="str">
        <f>'PVC 130'!$B$7</f>
        <v>2019-04-1</v>
      </c>
      <c r="H279" s="110">
        <f>'PVC 130'!$I$3</f>
        <v>0</v>
      </c>
      <c r="I279" s="110" t="str">
        <f t="shared" si="13"/>
        <v>RE130-C-LV___-X</v>
      </c>
      <c r="J279" s="110">
        <f>'PVC 130'!H25</f>
        <v>0</v>
      </c>
    </row>
    <row r="280" spans="1:10" ht="12">
      <c r="A280" s="111" t="str">
        <f>SUBSTITUTE('PVC 130'!B26,"_",'PVC 130'!$H$10,1)</f>
        <v>RE130-C-OP080-G</v>
      </c>
      <c r="B280" s="110">
        <f>'PVC 130'!$I$3</f>
        <v>0</v>
      </c>
      <c r="C280" s="110">
        <f>'PVC 130'!$I$6</f>
        <v>0</v>
      </c>
      <c r="D280" s="110">
        <f>'PVC 130'!$I$4</f>
        <v>0</v>
      </c>
      <c r="E280" s="110" t="str">
        <f>'PVC 130'!$I$5</f>
        <v>SHO</v>
      </c>
      <c r="F280" s="110">
        <f>'PVC 130'!$B$2</f>
        <v>0</v>
      </c>
      <c r="G280" s="244" t="str">
        <f>'PVC 130'!$B$7</f>
        <v>2019-04-1</v>
      </c>
      <c r="H280" s="110">
        <f>'PVC 130'!$I$3</f>
        <v>0</v>
      </c>
      <c r="I280" s="110" t="str">
        <f t="shared" si="13"/>
        <v>RE130-C-OP080-G</v>
      </c>
      <c r="J280" s="110">
        <f>'PVC 130'!H26</f>
        <v>0</v>
      </c>
    </row>
    <row r="281" spans="1:10" ht="12">
      <c r="A281" s="111" t="str">
        <f>SUBSTITUTE('PVC 130'!B27,"_",'PVC 130'!$H$10,1)</f>
        <v>RE130-C-OP100-G</v>
      </c>
      <c r="B281" s="110">
        <f>'PVC 130'!$I$3</f>
        <v>0</v>
      </c>
      <c r="C281" s="110">
        <f>'PVC 130'!$I$6</f>
        <v>0</v>
      </c>
      <c r="D281" s="110">
        <f>'PVC 130'!$I$4</f>
        <v>0</v>
      </c>
      <c r="E281" s="110" t="str">
        <f>'PVC 130'!$I$5</f>
        <v>SHO</v>
      </c>
      <c r="F281" s="110">
        <f>'PVC 130'!$B$2</f>
        <v>0</v>
      </c>
      <c r="G281" s="244" t="str">
        <f>'PVC 130'!$B$7</f>
        <v>2019-04-1</v>
      </c>
      <c r="H281" s="110">
        <f>'PVC 130'!$I$3</f>
        <v>0</v>
      </c>
      <c r="I281" s="110" t="str">
        <f t="shared" si="13"/>
        <v>RE130-C-OP100-G</v>
      </c>
      <c r="J281" s="110">
        <f>'PVC 130'!H27</f>
        <v>0</v>
      </c>
    </row>
    <row r="282" spans="1:10" ht="12">
      <c r="A282" s="111" t="str">
        <f>SUBSTITUTE('PVC 130'!B28,"_",'PVC 130'!$H$10,1)</f>
        <v>RE130-C-ZL----G</v>
      </c>
      <c r="B282" s="110">
        <f>'PVC 130'!$I$3</f>
        <v>0</v>
      </c>
      <c r="C282" s="110">
        <f>'PVC 130'!$I$6</f>
        <v>0</v>
      </c>
      <c r="D282" s="110">
        <f>'PVC 130'!$I$4</f>
        <v>0</v>
      </c>
      <c r="E282" s="110" t="str">
        <f>'PVC 130'!$I$5</f>
        <v>SHO</v>
      </c>
      <c r="F282" s="110">
        <f>'PVC 130'!$B$2</f>
        <v>0</v>
      </c>
      <c r="G282" s="244" t="str">
        <f>'PVC 130'!$B$7</f>
        <v>2019-04-1</v>
      </c>
      <c r="H282" s="110">
        <f>'PVC 130'!$I$3</f>
        <v>0</v>
      </c>
      <c r="I282" s="110" t="str">
        <f t="shared" si="13"/>
        <v>RE130-C-ZL----G</v>
      </c>
      <c r="J282" s="110">
        <f>'PVC 130'!H28</f>
        <v>0</v>
      </c>
    </row>
    <row r="283" spans="1:10" ht="12">
      <c r="A283" s="111" t="str">
        <f>SUBSTITUTE('PVC 130'!B29,"_",'PVC 130'!$H$10,1)</f>
        <v>RE130-C-ZP----G</v>
      </c>
      <c r="B283" s="110">
        <f>'PVC 130'!$I$3</f>
        <v>0</v>
      </c>
      <c r="C283" s="110">
        <f>'PVC 130'!$I$6</f>
        <v>0</v>
      </c>
      <c r="D283" s="110">
        <f>'PVC 130'!$I$4</f>
        <v>0</v>
      </c>
      <c r="E283" s="110" t="str">
        <f>'PVC 130'!$I$5</f>
        <v>SHO</v>
      </c>
      <c r="F283" s="110">
        <f>'PVC 130'!$B$2</f>
        <v>0</v>
      </c>
      <c r="G283" s="244" t="str">
        <f>'PVC 130'!$B$7</f>
        <v>2019-04-1</v>
      </c>
      <c r="H283" s="110">
        <f>'PVC 130'!$I$3</f>
        <v>0</v>
      </c>
      <c r="I283" s="110" t="str">
        <f t="shared" si="13"/>
        <v>RE130-C-ZP----G</v>
      </c>
      <c r="J283" s="110">
        <f>'PVC 130'!H29</f>
        <v>0</v>
      </c>
    </row>
    <row r="284" spans="1:10" ht="12">
      <c r="A284" s="111" t="str">
        <f>SUBSTITUTE('PVC 130'!B31,"_",'PVC 130'!$H$10,1)</f>
        <v>SP100-C-RU400-G</v>
      </c>
      <c r="B284" s="110">
        <f>'PVC 130'!$I$3</f>
        <v>0</v>
      </c>
      <c r="C284" s="110">
        <f>'PVC 130'!$I$6</f>
        <v>0</v>
      </c>
      <c r="D284" s="110">
        <f>'PVC 130'!$I$4</f>
        <v>0</v>
      </c>
      <c r="E284" s="110" t="str">
        <f>'PVC 130'!$I$5</f>
        <v>SHO</v>
      </c>
      <c r="F284" s="110">
        <f>'PVC 130'!$B$2</f>
        <v>0</v>
      </c>
      <c r="G284" s="244" t="str">
        <f>'PVC 130'!$B$7</f>
        <v>2019-04-1</v>
      </c>
      <c r="H284" s="110">
        <f>'PVC 130'!$I$3</f>
        <v>0</v>
      </c>
      <c r="I284" s="110" t="str">
        <f t="shared" si="13"/>
        <v>SP100-C-RU400-G</v>
      </c>
      <c r="J284" s="110">
        <f>'PVC 130'!H31</f>
        <v>0</v>
      </c>
    </row>
    <row r="285" spans="1:10" ht="12">
      <c r="A285" s="111" t="str">
        <f>SUBSTITUTE('PVC 130'!B32,"_",'PVC 130'!$H$10,1)</f>
        <v>SP100-C-MU----G</v>
      </c>
      <c r="B285" s="110">
        <f>'PVC 130'!$I$3</f>
        <v>0</v>
      </c>
      <c r="C285" s="110">
        <f>'PVC 130'!$I$6</f>
        <v>0</v>
      </c>
      <c r="D285" s="110">
        <f>'PVC 130'!$I$4</f>
        <v>0</v>
      </c>
      <c r="E285" s="110" t="str">
        <f>'PVC 130'!$I$5</f>
        <v>SHO</v>
      </c>
      <c r="F285" s="110">
        <f>'PVC 130'!$B$2</f>
        <v>0</v>
      </c>
      <c r="G285" s="244" t="str">
        <f>'PVC 130'!$B$7</f>
        <v>2019-04-1</v>
      </c>
      <c r="H285" s="110">
        <f>'PVC 130'!$I$3</f>
        <v>0</v>
      </c>
      <c r="I285" s="110" t="str">
        <f t="shared" si="13"/>
        <v>SP100-C-MU----G</v>
      </c>
      <c r="J285" s="110">
        <f>'PVC 130'!H32</f>
        <v>0</v>
      </c>
    </row>
    <row r="286" spans="1:10" ht="12">
      <c r="A286" s="111" t="str">
        <f>SUBSTITUTE('PVC 130'!B33,"_",'PVC 130'!$H$10,1)</f>
        <v>SP100-C-KO067-G</v>
      </c>
      <c r="B286" s="110">
        <f>'PVC 130'!$I$3</f>
        <v>0</v>
      </c>
      <c r="C286" s="110">
        <f>'PVC 130'!$I$6</f>
        <v>0</v>
      </c>
      <c r="D286" s="110">
        <f>'PVC 130'!$I$4</f>
        <v>0</v>
      </c>
      <c r="E286" s="110" t="str">
        <f>'PVC 130'!$I$5</f>
        <v>SHO</v>
      </c>
      <c r="F286" s="110">
        <f>'PVC 130'!$B$2</f>
        <v>0</v>
      </c>
      <c r="G286" s="244" t="str">
        <f>'PVC 130'!$B$7</f>
        <v>2019-04-1</v>
      </c>
      <c r="H286" s="110">
        <f>'PVC 130'!$I$3</f>
        <v>0</v>
      </c>
      <c r="I286" s="110" t="str">
        <f t="shared" si="13"/>
        <v>SP100-C-KO067-G</v>
      </c>
      <c r="J286" s="110">
        <f>'PVC 130'!H33</f>
        <v>0</v>
      </c>
    </row>
    <row r="287" spans="1:10" ht="12">
      <c r="A287" s="111" t="str">
        <f>SUBSTITUTE('PVC 130'!B34,"_",'PVC 130'!$H$10,1)</f>
        <v>SP100-C-KO045-G</v>
      </c>
      <c r="B287" s="110">
        <f>'PVC 130'!$I$3</f>
        <v>0</v>
      </c>
      <c r="C287" s="110">
        <f>'PVC 130'!$I$6</f>
        <v>0</v>
      </c>
      <c r="D287" s="110">
        <f>'PVC 130'!$I$4</f>
        <v>0</v>
      </c>
      <c r="E287" s="110" t="str">
        <f>'PVC 130'!$I$5</f>
        <v>SHO</v>
      </c>
      <c r="F287" s="110">
        <f>'PVC 130'!$B$2</f>
        <v>0</v>
      </c>
      <c r="G287" s="244" t="str">
        <f>'PVC 130'!$B$7</f>
        <v>2019-04-1</v>
      </c>
      <c r="H287" s="110">
        <f>'PVC 130'!$I$3</f>
        <v>0</v>
      </c>
      <c r="I287" s="110" t="str">
        <f t="shared" si="13"/>
        <v>SP100-C-KO045-G</v>
      </c>
      <c r="J287" s="110">
        <f>'PVC 130'!H34</f>
        <v>0</v>
      </c>
    </row>
    <row r="288" spans="1:10" ht="12">
      <c r="A288" s="111" t="str">
        <f>SUBSTITUTE('PVC 130'!B35,"_",'PVC 130'!$H$10,1)</f>
        <v>SP100-C-TR067-G</v>
      </c>
      <c r="B288" s="110">
        <f>'PVC 130'!$I$3</f>
        <v>0</v>
      </c>
      <c r="C288" s="110">
        <f>'PVC 130'!$I$6</f>
        <v>0</v>
      </c>
      <c r="D288" s="110">
        <f>'PVC 130'!$I$4</f>
        <v>0</v>
      </c>
      <c r="E288" s="110" t="str">
        <f>'PVC 130'!$I$5</f>
        <v>SHO</v>
      </c>
      <c r="F288" s="110">
        <f>'PVC 130'!$B$2</f>
        <v>0</v>
      </c>
      <c r="G288" s="244" t="str">
        <f>'PVC 130'!$B$7</f>
        <v>2019-04-1</v>
      </c>
      <c r="H288" s="110">
        <f>'PVC 130'!$I$3</f>
        <v>0</v>
      </c>
      <c r="I288" s="110" t="str">
        <f t="shared" si="13"/>
        <v>SP100-C-TR067-G</v>
      </c>
      <c r="J288" s="110">
        <f>'PVC 130'!H35</f>
        <v>0</v>
      </c>
    </row>
    <row r="289" spans="1:10" ht="12">
      <c r="A289" s="111" t="str">
        <f>SUBSTITUTE('PVC 130'!B36,"_",'PVC 130'!$H$10,1)</f>
        <v>SP100-C-OD----A</v>
      </c>
      <c r="B289" s="110">
        <f>'PVC 130'!$I$3</f>
        <v>0</v>
      </c>
      <c r="C289" s="110">
        <f>'PVC 130'!$I$6</f>
        <v>0</v>
      </c>
      <c r="D289" s="110">
        <f>'PVC 130'!$I$4</f>
        <v>0</v>
      </c>
      <c r="E289" s="110" t="str">
        <f>'PVC 130'!$I$5</f>
        <v>SHO</v>
      </c>
      <c r="F289" s="110">
        <f>'PVC 130'!$B$2</f>
        <v>0</v>
      </c>
      <c r="G289" s="244" t="str">
        <f>'PVC 130'!$B$7</f>
        <v>2019-04-1</v>
      </c>
      <c r="H289" s="110">
        <f>'PVC 130'!$I$3</f>
        <v>0</v>
      </c>
      <c r="I289" s="110" t="str">
        <f>SUBSTITUTE(SUBSTITUTE(SUBSTITUTE(SUBSTITUTE(SUBSTITUTE(A289,"RS135","RS130",1),"SS090","SS087",1),"RO135","RO130",1),"OP090","OP087",1),"RS120","RS110",1)</f>
        <v>SP100-C-OD----A</v>
      </c>
      <c r="J289" s="110">
        <f>'PVC 130'!H36</f>
        <v>0</v>
      </c>
    </row>
    <row r="290" spans="1:10" ht="12">
      <c r="A290" s="111" t="str">
        <f>SUBSTITUTE('PVC 130'!B37,"_",'PVC 130'!$H$10,1)</f>
        <v>SP100-C-RE110</v>
      </c>
      <c r="B290" s="110">
        <f>'PVC 130'!$I$3</f>
        <v>0</v>
      </c>
      <c r="C290" s="110">
        <f>'PVC 130'!$I$6</f>
        <v>0</v>
      </c>
      <c r="D290" s="110">
        <f>'PVC 130'!$I$4</f>
        <v>0</v>
      </c>
      <c r="E290" s="110" t="str">
        <f>'PVC 130'!$I$5</f>
        <v>SHO</v>
      </c>
      <c r="F290" s="110">
        <f>'PVC 130'!$B$2</f>
        <v>0</v>
      </c>
      <c r="G290" s="244" t="str">
        <f>'PVC 130'!$B$7</f>
        <v>2019-04-1</v>
      </c>
      <c r="H290" s="110">
        <f>'PVC 130'!$I$3</f>
        <v>0</v>
      </c>
      <c r="I290" s="110" t="str">
        <f>SUBSTITUTE(SUBSTITUTE(SUBSTITUTE(SUBSTITUTE(SUBSTITUTE(A290,"RS135","RS130",1),"SS090","SS087",1),"RO135","RO130",1),"OP090","OP087",1),"RS120","RS110",1)</f>
        <v>SP100-C-RE110</v>
      </c>
      <c r="J290" s="110">
        <f>'PVC 130'!H37</f>
        <v>0</v>
      </c>
    </row>
    <row r="291" spans="1:10" ht="12">
      <c r="A291" s="111" t="str">
        <f>SUBSTITUTE('PVC 130'!B39,"_",'PVC 130'!$H$10,1)</f>
        <v>SP080-C-RU400-G</v>
      </c>
      <c r="B291" s="110">
        <f>'PVC 130'!$I$3</f>
        <v>0</v>
      </c>
      <c r="C291" s="110">
        <f>'PVC 130'!$I$6</f>
        <v>0</v>
      </c>
      <c r="D291" s="110">
        <f>'PVC 130'!$I$4</f>
        <v>0</v>
      </c>
      <c r="E291" s="110" t="str">
        <f>'PVC 130'!$I$5</f>
        <v>SHO</v>
      </c>
      <c r="F291" s="110">
        <f>'PVC 130'!$B$2</f>
        <v>0</v>
      </c>
      <c r="G291" s="244" t="str">
        <f>'PVC 130'!$B$7</f>
        <v>2019-04-1</v>
      </c>
      <c r="H291" s="110">
        <f>'PVC 130'!$I$3</f>
        <v>0</v>
      </c>
      <c r="I291" s="110" t="str">
        <f t="shared" si="13"/>
        <v>SP080-C-RU400-G</v>
      </c>
      <c r="J291" s="110">
        <f>'PVC 130'!H39</f>
        <v>0</v>
      </c>
    </row>
    <row r="292" spans="1:10" ht="12">
      <c r="A292" s="111" t="str">
        <f>SUBSTITUTE('PVC 130'!B40,"_",'PVC 130'!$H$10,1)</f>
        <v>SP080-C-MU----G</v>
      </c>
      <c r="B292" s="110">
        <f>'PVC 130'!$I$3</f>
        <v>0</v>
      </c>
      <c r="C292" s="110">
        <f>'PVC 130'!$I$6</f>
        <v>0</v>
      </c>
      <c r="D292" s="110">
        <f>'PVC 130'!$I$4</f>
        <v>0</v>
      </c>
      <c r="E292" s="110" t="str">
        <f>'PVC 130'!$I$5</f>
        <v>SHO</v>
      </c>
      <c r="F292" s="110">
        <f>'PVC 130'!$B$2</f>
        <v>0</v>
      </c>
      <c r="G292" s="244" t="str">
        <f>'PVC 130'!$B$7</f>
        <v>2019-04-1</v>
      </c>
      <c r="H292" s="110">
        <f>'PVC 130'!$I$3</f>
        <v>0</v>
      </c>
      <c r="I292" s="110" t="str">
        <f t="shared" si="13"/>
        <v>SP080-C-MU----G</v>
      </c>
      <c r="J292" s="110">
        <f>'PVC 130'!H40</f>
        <v>0</v>
      </c>
    </row>
    <row r="293" spans="1:10" ht="12">
      <c r="A293" s="111" t="str">
        <f>SUBSTITUTE('PVC 130'!B41,"_",'PVC 130'!$H$10,1)</f>
        <v>SP080-C-KO067-G</v>
      </c>
      <c r="B293" s="110">
        <f>'PVC 130'!$I$3</f>
        <v>0</v>
      </c>
      <c r="C293" s="110">
        <f>'PVC 130'!$I$6</f>
        <v>0</v>
      </c>
      <c r="D293" s="110">
        <f>'PVC 130'!$I$4</f>
        <v>0</v>
      </c>
      <c r="E293" s="110" t="str">
        <f>'PVC 130'!$I$5</f>
        <v>SHO</v>
      </c>
      <c r="F293" s="110">
        <f>'PVC 130'!$B$2</f>
        <v>0</v>
      </c>
      <c r="G293" s="244" t="str">
        <f>'PVC 130'!$B$7</f>
        <v>2019-04-1</v>
      </c>
      <c r="H293" s="110">
        <f>'PVC 130'!$I$3</f>
        <v>0</v>
      </c>
      <c r="I293" s="110" t="str">
        <f t="shared" si="13"/>
        <v>SP080-C-KO067-G</v>
      </c>
      <c r="J293" s="110">
        <f>'PVC 130'!H41</f>
        <v>0</v>
      </c>
    </row>
    <row r="294" spans="1:10" ht="12">
      <c r="A294" s="111" t="str">
        <f>SUBSTITUTE('PVC 130'!B42,"_",'PVC 130'!$H$10,1)</f>
        <v>SP080-C-TR067-G</v>
      </c>
      <c r="B294" s="110">
        <f>'PVC 130'!$I$3</f>
        <v>0</v>
      </c>
      <c r="C294" s="110">
        <f>'PVC 130'!$I$6</f>
        <v>0</v>
      </c>
      <c r="D294" s="110">
        <f>'PVC 130'!$I$4</f>
        <v>0</v>
      </c>
      <c r="E294" s="110" t="str">
        <f>'PVC 130'!$I$5</f>
        <v>SHO</v>
      </c>
      <c r="F294" s="110">
        <f>'PVC 130'!$B$2</f>
        <v>0</v>
      </c>
      <c r="G294" s="244" t="str">
        <f>'PVC 130'!$B$7</f>
        <v>2019-04-1</v>
      </c>
      <c r="H294" s="110">
        <f>'PVC 130'!$I$3</f>
        <v>0</v>
      </c>
      <c r="I294" s="110" t="str">
        <f t="shared" si="13"/>
        <v>SP080-C-TR067-G</v>
      </c>
      <c r="J294" s="110">
        <f>'PVC 130'!H42</f>
        <v>0</v>
      </c>
    </row>
    <row r="295" spans="1:10" ht="12">
      <c r="A295" s="111" t="str">
        <f>SUBSTITUTE('PVC 130'!B43,"_",'PVC 130'!$H$10,1)</f>
        <v>SP080-C-OD----A</v>
      </c>
      <c r="B295" s="110">
        <f>'PVC 130'!$I$3</f>
        <v>0</v>
      </c>
      <c r="C295" s="110">
        <f>'PVC 130'!$I$6</f>
        <v>0</v>
      </c>
      <c r="D295" s="110">
        <f>'PVC 130'!$I$4</f>
        <v>0</v>
      </c>
      <c r="E295" s="110" t="str">
        <f>'PVC 130'!$I$5</f>
        <v>SHO</v>
      </c>
      <c r="F295" s="110">
        <f>'PVC 130'!$B$2</f>
        <v>0</v>
      </c>
      <c r="G295" s="244" t="str">
        <f>'PVC 130'!$B$7</f>
        <v>2019-04-1</v>
      </c>
      <c r="H295" s="110">
        <f>'PVC 130'!$I$3</f>
        <v>0</v>
      </c>
      <c r="I295" s="110" t="str">
        <f t="shared" si="13"/>
        <v>SP080-C-OD----A</v>
      </c>
      <c r="J295" s="110">
        <f>'PVC 130'!H43</f>
        <v>0</v>
      </c>
    </row>
    <row r="296" spans="1:10" ht="12">
      <c r="A296" s="111" t="str">
        <f>SUBSTITUTE('PVC 130'!B12,"_",'PVC 130'!$I$10,1)</f>
        <v>RE130-K-RY400-G</v>
      </c>
      <c r="B296" s="110">
        <f>'PVC 130'!$I$3</f>
        <v>0</v>
      </c>
      <c r="C296" s="110">
        <f>'PVC 130'!$I$6</f>
        <v>0</v>
      </c>
      <c r="D296" s="110">
        <f>'PVC 130'!$I$4</f>
        <v>0</v>
      </c>
      <c r="E296" s="110" t="str">
        <f>'PVC 130'!$I$5</f>
        <v>SHO</v>
      </c>
      <c r="F296" s="110">
        <f>'PVC 130'!$B$2</f>
        <v>0</v>
      </c>
      <c r="G296" s="244" t="str">
        <f>'PVC 130'!$B$7</f>
        <v>2019-04-1</v>
      </c>
      <c r="H296" s="110">
        <f>'PVC 130'!$I$3</f>
        <v>0</v>
      </c>
      <c r="I296" s="110" t="str">
        <f>SUBSTITUTE(SUBSTITUTE(SUBSTITUTE(SUBSTITUTE(SUBSTITUTE(A296,"RS135","RS130",1),"SS090","SS087",1),"RO135","RO130",1),"OP090","OP087",1),"RS120","RS110",1)</f>
        <v>RE130-K-RY400-G</v>
      </c>
      <c r="J296" s="110">
        <f>'PVC 130'!I12</f>
        <v>0</v>
      </c>
    </row>
    <row r="297" spans="1:10" ht="12">
      <c r="A297" s="111" t="str">
        <f>SUBSTITUTE('PVC 130'!B13,"_",'PVC 130'!$I$10,1)</f>
        <v>RE130-K-HP----A</v>
      </c>
      <c r="B297" s="110">
        <f>'PVC 130'!$I$3</f>
        <v>0</v>
      </c>
      <c r="C297" s="110">
        <f>'PVC 130'!$I$6</f>
        <v>0</v>
      </c>
      <c r="D297" s="110">
        <f>'PVC 130'!$I$4</f>
        <v>0</v>
      </c>
      <c r="E297" s="110" t="str">
        <f>'PVC 130'!$I$5</f>
        <v>SHO</v>
      </c>
      <c r="F297" s="110">
        <f>'PVC 130'!$B$2</f>
        <v>0</v>
      </c>
      <c r="G297" s="244" t="str">
        <f>'PVC 130'!$B$7</f>
        <v>2019-04-1</v>
      </c>
      <c r="H297" s="110">
        <f>'PVC 130'!$I$3</f>
        <v>0</v>
      </c>
      <c r="I297" s="110" t="str">
        <f aca="true" t="shared" si="14" ref="I297:I326">SUBSTITUTE(SUBSTITUTE(SUBSTITUTE(SUBSTITUTE(SUBSTITUTE(A297,"RS135","RS130",1),"SS090","SS087",1),"RO135","RO130",1),"OP090","OP087",1),"RS120","RS110",1)</f>
        <v>RE130-K-HP----A</v>
      </c>
      <c r="J297" s="110">
        <f>'PVC 130'!I13</f>
        <v>0</v>
      </c>
    </row>
    <row r="298" spans="1:10" ht="12">
      <c r="A298" s="111" t="str">
        <f>SUBSTITUTE('PVC 130'!B14,"_",'PVC 130'!$I$10,1)</f>
        <v>RE130-K-HM----D</v>
      </c>
      <c r="B298" s="110">
        <f>'PVC 130'!$I$3</f>
        <v>0</v>
      </c>
      <c r="C298" s="110">
        <f>'PVC 130'!$I$6</f>
        <v>0</v>
      </c>
      <c r="D298" s="110">
        <f>'PVC 130'!$I$4</f>
        <v>0</v>
      </c>
      <c r="E298" s="110" t="str">
        <f>'PVC 130'!$I$5</f>
        <v>SHO</v>
      </c>
      <c r="F298" s="110">
        <f>'PVC 130'!$B$2</f>
        <v>0</v>
      </c>
      <c r="G298" s="244" t="str">
        <f>'PVC 130'!$B$7</f>
        <v>2019-04-1</v>
      </c>
      <c r="H298" s="110">
        <f>'PVC 130'!$I$3</f>
        <v>0</v>
      </c>
      <c r="I298" s="110" t="str">
        <f t="shared" si="14"/>
        <v>RE130-K-HM----D</v>
      </c>
      <c r="J298" s="110">
        <f>'PVC 130'!I14</f>
        <v>0</v>
      </c>
    </row>
    <row r="299" spans="1:10" ht="12">
      <c r="A299" s="111" t="str">
        <f>SUBSTITUTE('PVC 130'!B15,"_",'PVC 130'!$I$10,1)</f>
        <v>RE130-K-HG----D</v>
      </c>
      <c r="B299" s="110">
        <f>'PVC 130'!$I$3</f>
        <v>0</v>
      </c>
      <c r="C299" s="110">
        <f>'PVC 130'!$I$6</f>
        <v>0</v>
      </c>
      <c r="D299" s="110">
        <f>'PVC 130'!$I$4</f>
        <v>0</v>
      </c>
      <c r="E299" s="110" t="str">
        <f>'PVC 130'!$I$5</f>
        <v>SHO</v>
      </c>
      <c r="F299" s="110">
        <f>'PVC 130'!$B$2</f>
        <v>0</v>
      </c>
      <c r="G299" s="244" t="str">
        <f>'PVC 130'!$B$7</f>
        <v>2019-04-1</v>
      </c>
      <c r="H299" s="110">
        <f>'PVC 130'!$I$3</f>
        <v>0</v>
      </c>
      <c r="I299" s="110" t="str">
        <f t="shared" si="14"/>
        <v>RE130-K-HG----D</v>
      </c>
      <c r="J299" s="110">
        <f>'PVC 130'!I15</f>
        <v>0</v>
      </c>
    </row>
    <row r="300" spans="1:10" ht="12">
      <c r="A300" s="111" t="str">
        <f>SUBSTITUTE('PVC 130'!B16,"_",'PVC 130'!$I$10,1)</f>
        <v>RE130-K-HL----Q</v>
      </c>
      <c r="B300" s="110">
        <f>'PVC 130'!$I$3</f>
        <v>0</v>
      </c>
      <c r="C300" s="110">
        <f>'PVC 130'!$I$6</f>
        <v>0</v>
      </c>
      <c r="D300" s="110">
        <f>'PVC 130'!$I$4</f>
        <v>0</v>
      </c>
      <c r="E300" s="110" t="str">
        <f>'PVC 130'!$I$5</f>
        <v>SHO</v>
      </c>
      <c r="F300" s="110">
        <f>'PVC 130'!$B$2</f>
        <v>0</v>
      </c>
      <c r="G300" s="244" t="str">
        <f>'PVC 130'!$B$7</f>
        <v>2019-04-1</v>
      </c>
      <c r="H300" s="110">
        <f>'PVC 130'!$I$3</f>
        <v>0</v>
      </c>
      <c r="I300" s="110" t="str">
        <f t="shared" si="14"/>
        <v>RE130-K-HL----Q</v>
      </c>
      <c r="J300" s="110">
        <f>'PVC 130'!I16</f>
        <v>0</v>
      </c>
    </row>
    <row r="301" spans="1:10" ht="12">
      <c r="A301" s="111" t="str">
        <f>SUBSTITUTE('PVC 130'!B17,"_",'PVC 130'!$I$10,1)</f>
        <v>RE130-K-LA----G</v>
      </c>
      <c r="B301" s="110">
        <f>'PVC 130'!$I$3</f>
        <v>0</v>
      </c>
      <c r="C301" s="110">
        <f>'PVC 130'!$I$6</f>
        <v>0</v>
      </c>
      <c r="D301" s="110">
        <f>'PVC 130'!$I$4</f>
        <v>0</v>
      </c>
      <c r="E301" s="110" t="str">
        <f>'PVC 130'!$I$5</f>
        <v>SHO</v>
      </c>
      <c r="F301" s="110">
        <f>'PVC 130'!$B$2</f>
        <v>0</v>
      </c>
      <c r="G301" s="244" t="str">
        <f>'PVC 130'!$B$7</f>
        <v>2019-04-1</v>
      </c>
      <c r="H301" s="110">
        <f>'PVC 130'!$I$3</f>
        <v>0</v>
      </c>
      <c r="I301" s="110" t="str">
        <f t="shared" si="14"/>
        <v>RE130-K-LA----G</v>
      </c>
      <c r="J301" s="110">
        <f>'PVC 130'!I17</f>
        <v>0</v>
      </c>
    </row>
    <row r="302" spans="1:10" ht="12">
      <c r="A302" s="111" t="str">
        <f>SUBSTITUTE('PVC 130'!B18,"_",'PVC 130'!$I$10,1)</f>
        <v>RE130-K-LW090-G</v>
      </c>
      <c r="B302" s="110">
        <f>'PVC 130'!$I$3</f>
        <v>0</v>
      </c>
      <c r="C302" s="110">
        <f>'PVC 130'!$I$6</f>
        <v>0</v>
      </c>
      <c r="D302" s="110">
        <f>'PVC 130'!$I$4</f>
        <v>0</v>
      </c>
      <c r="E302" s="110" t="str">
        <f>'PVC 130'!$I$5</f>
        <v>SHO</v>
      </c>
      <c r="F302" s="110">
        <f>'PVC 130'!$B$2</f>
        <v>0</v>
      </c>
      <c r="G302" s="244" t="str">
        <f>'PVC 130'!$B$7</f>
        <v>2019-04-1</v>
      </c>
      <c r="H302" s="110">
        <f>'PVC 130'!$I$3</f>
        <v>0</v>
      </c>
      <c r="I302" s="110" t="str">
        <f t="shared" si="14"/>
        <v>RE130-K-LW090-G</v>
      </c>
      <c r="J302" s="110">
        <f>'PVC 130'!I18</f>
        <v>0</v>
      </c>
    </row>
    <row r="303" spans="1:10" ht="12">
      <c r="A303" s="111" t="str">
        <f>SUBSTITUTE('PVC 130'!B19,"_",'PVC 130'!$I$10,1)</f>
        <v>RE130-K-LZ090-G</v>
      </c>
      <c r="B303" s="110">
        <f>'PVC 130'!$I$3</f>
        <v>0</v>
      </c>
      <c r="C303" s="110">
        <f>'PVC 130'!$I$6</f>
        <v>0</v>
      </c>
      <c r="D303" s="110">
        <f>'PVC 130'!$I$4</f>
        <v>0</v>
      </c>
      <c r="E303" s="110" t="str">
        <f>'PVC 130'!$I$5</f>
        <v>SHO</v>
      </c>
      <c r="F303" s="110">
        <f>'PVC 130'!$B$2</f>
        <v>0</v>
      </c>
      <c r="G303" s="244" t="str">
        <f>'PVC 130'!$B$7</f>
        <v>2019-04-1</v>
      </c>
      <c r="H303" s="110">
        <f>'PVC 130'!$I$3</f>
        <v>0</v>
      </c>
      <c r="I303" s="110" t="str">
        <f t="shared" si="14"/>
        <v>RE130-K-LZ090-G</v>
      </c>
      <c r="J303" s="110">
        <f>'PVC 130'!I19</f>
        <v>0</v>
      </c>
    </row>
    <row r="304" spans="1:10" ht="12">
      <c r="A304" s="111" t="str">
        <f>SUBSTITUTE('PVC 130'!B20,"_",'PVC 130'!$I$10,1)</f>
        <v>RE130-K-LW135-X</v>
      </c>
      <c r="B304" s="110">
        <f>'PVC 130'!$I$3</f>
        <v>0</v>
      </c>
      <c r="C304" s="110">
        <f>'PVC 130'!$I$6</f>
        <v>0</v>
      </c>
      <c r="D304" s="110">
        <f>'PVC 130'!$I$4</f>
        <v>0</v>
      </c>
      <c r="E304" s="110" t="str">
        <f>'PVC 130'!$I$5</f>
        <v>SHO</v>
      </c>
      <c r="F304" s="110">
        <f>'PVC 130'!$B$2</f>
        <v>0</v>
      </c>
      <c r="G304" s="244" t="str">
        <f>'PVC 130'!$B$7</f>
        <v>2019-04-1</v>
      </c>
      <c r="H304" s="110">
        <f>'PVC 130'!$I$3</f>
        <v>0</v>
      </c>
      <c r="I304" s="110" t="str">
        <f t="shared" si="14"/>
        <v>RE130-K-LW135-X</v>
      </c>
      <c r="J304" s="110">
        <f>'PVC 130'!I20</f>
        <v>0</v>
      </c>
    </row>
    <row r="305" spans="1:10" ht="12">
      <c r="A305" s="111" t="str">
        <f>SUBSTITUTE('PVC 130'!B21,"_",'PVC 130'!$I$10,1)</f>
        <v>RE130-K-LZREG-G</v>
      </c>
      <c r="B305" s="110">
        <f>'PVC 130'!$I$3</f>
        <v>0</v>
      </c>
      <c r="C305" s="110">
        <f>'PVC 130'!$I$6</f>
        <v>0</v>
      </c>
      <c r="D305" s="110">
        <f>'PVC 130'!$I$4</f>
        <v>0</v>
      </c>
      <c r="E305" s="110" t="str">
        <f>'PVC 130'!$I$5</f>
        <v>SHO</v>
      </c>
      <c r="F305" s="110">
        <f>'PVC 130'!$B$2</f>
        <v>0</v>
      </c>
      <c r="G305" s="244" t="str">
        <f>'PVC 130'!$B$7</f>
        <v>2019-04-1</v>
      </c>
      <c r="H305" s="110">
        <f>'PVC 130'!$I$3</f>
        <v>0</v>
      </c>
      <c r="I305" s="110" t="str">
        <f t="shared" si="14"/>
        <v>RE130-K-LZREG-G</v>
      </c>
      <c r="J305" s="110">
        <f>'PVC 130'!I21</f>
        <v>0</v>
      </c>
    </row>
    <row r="306" spans="1:10" ht="12">
      <c r="A306" s="111" t="str">
        <f>SUBSTITUTE('PVC 130'!B22,"_",'PVC 130'!$I$10,1)</f>
        <v>RE130-K-LW___-X</v>
      </c>
      <c r="B306" s="110">
        <f>'PVC 130'!$I$3</f>
        <v>0</v>
      </c>
      <c r="C306" s="110">
        <f>'PVC 130'!$I$6</f>
        <v>0</v>
      </c>
      <c r="D306" s="110">
        <f>'PVC 130'!$I$4</f>
        <v>0</v>
      </c>
      <c r="E306" s="110" t="str">
        <f>'PVC 130'!$I$5</f>
        <v>SHO</v>
      </c>
      <c r="F306" s="110">
        <f>'PVC 130'!$B$2</f>
        <v>0</v>
      </c>
      <c r="G306" s="244" t="str">
        <f>'PVC 130'!$B$7</f>
        <v>2019-04-1</v>
      </c>
      <c r="H306" s="110">
        <f>'PVC 130'!$I$3</f>
        <v>0</v>
      </c>
      <c r="I306" s="110" t="str">
        <f t="shared" si="14"/>
        <v>RE130-K-LW___-X</v>
      </c>
      <c r="J306" s="110">
        <f>'PVC 130'!I22</f>
        <v>0</v>
      </c>
    </row>
    <row r="307" spans="1:10" ht="12">
      <c r="A307" s="111" t="str">
        <f>SUBSTITUTE('PVC 130'!B23,"_",'PVC 130'!$I$10,1)</f>
        <v>RE130-K-LZ___-X</v>
      </c>
      <c r="B307" s="110">
        <f>'PVC 130'!$I$3</f>
        <v>0</v>
      </c>
      <c r="C307" s="110">
        <f>'PVC 130'!$I$6</f>
        <v>0</v>
      </c>
      <c r="D307" s="110">
        <f>'PVC 130'!$I$4</f>
        <v>0</v>
      </c>
      <c r="E307" s="110" t="str">
        <f>'PVC 130'!$I$5</f>
        <v>SHO</v>
      </c>
      <c r="F307" s="110">
        <f>'PVC 130'!$B$2</f>
        <v>0</v>
      </c>
      <c r="G307" s="244" t="str">
        <f>'PVC 130'!$B$7</f>
        <v>2019-04-1</v>
      </c>
      <c r="H307" s="110">
        <f>'PVC 130'!$I$3</f>
        <v>0</v>
      </c>
      <c r="I307" s="110" t="str">
        <f t="shared" si="14"/>
        <v>RE130-K-LZ___-X</v>
      </c>
      <c r="J307" s="110">
        <f>'PVC 130'!I23</f>
        <v>0</v>
      </c>
    </row>
    <row r="308" spans="1:10" ht="12">
      <c r="A308" s="111" t="str">
        <f>SUBSTITUTE('PVC 130'!B24,"_",'PVC 130'!$I$10,1)</f>
        <v>RE130-K-LE___-X</v>
      </c>
      <c r="B308" s="110">
        <f>'PVC 130'!$I$3</f>
        <v>0</v>
      </c>
      <c r="C308" s="110">
        <f>'PVC 130'!$I$6</f>
        <v>0</v>
      </c>
      <c r="D308" s="110">
        <f>'PVC 130'!$I$4</f>
        <v>0</v>
      </c>
      <c r="E308" s="110" t="str">
        <f>'PVC 130'!$I$5</f>
        <v>SHO</v>
      </c>
      <c r="F308" s="110">
        <f>'PVC 130'!$B$2</f>
        <v>0</v>
      </c>
      <c r="G308" s="244" t="str">
        <f>'PVC 130'!$B$7</f>
        <v>2019-04-1</v>
      </c>
      <c r="H308" s="110">
        <f>'PVC 130'!$I$3</f>
        <v>0</v>
      </c>
      <c r="I308" s="110" t="str">
        <f t="shared" si="14"/>
        <v>RE130-K-LE___-X</v>
      </c>
      <c r="J308" s="110">
        <f>'PVC 130'!I24</f>
        <v>0</v>
      </c>
    </row>
    <row r="309" spans="1:10" ht="12">
      <c r="A309" s="111" t="str">
        <f>SUBSTITUTE('PVC 130'!B25,"_",'PVC 130'!$I$10,1)</f>
        <v>RE130-K-LV___-X</v>
      </c>
      <c r="B309" s="110">
        <f>'PVC 130'!$I$3</f>
        <v>0</v>
      </c>
      <c r="C309" s="110">
        <f>'PVC 130'!$I$6</f>
        <v>0</v>
      </c>
      <c r="D309" s="110">
        <f>'PVC 130'!$I$4</f>
        <v>0</v>
      </c>
      <c r="E309" s="110" t="str">
        <f>'PVC 130'!$I$5</f>
        <v>SHO</v>
      </c>
      <c r="F309" s="110">
        <f>'PVC 130'!$B$2</f>
        <v>0</v>
      </c>
      <c r="G309" s="244" t="str">
        <f>'PVC 130'!$B$7</f>
        <v>2019-04-1</v>
      </c>
      <c r="H309" s="110">
        <f>'PVC 130'!$I$3</f>
        <v>0</v>
      </c>
      <c r="I309" s="110" t="str">
        <f t="shared" si="14"/>
        <v>RE130-K-LV___-X</v>
      </c>
      <c r="J309" s="110">
        <f>'PVC 130'!I25</f>
        <v>0</v>
      </c>
    </row>
    <row r="310" spans="1:10" ht="12">
      <c r="A310" s="111" t="str">
        <f>SUBSTITUTE('PVC 130'!B26,"_",'PVC 130'!$I$10,1)</f>
        <v>RE130-K-OP080-G</v>
      </c>
      <c r="B310" s="110">
        <f>'PVC 130'!$I$3</f>
        <v>0</v>
      </c>
      <c r="C310" s="110">
        <f>'PVC 130'!$I$6</f>
        <v>0</v>
      </c>
      <c r="D310" s="110">
        <f>'PVC 130'!$I$4</f>
        <v>0</v>
      </c>
      <c r="E310" s="110" t="str">
        <f>'PVC 130'!$I$5</f>
        <v>SHO</v>
      </c>
      <c r="F310" s="110">
        <f>'PVC 130'!$B$2</f>
        <v>0</v>
      </c>
      <c r="G310" s="244" t="str">
        <f>'PVC 130'!$B$7</f>
        <v>2019-04-1</v>
      </c>
      <c r="H310" s="110">
        <f>'PVC 130'!$I$3</f>
        <v>0</v>
      </c>
      <c r="I310" s="110" t="str">
        <f t="shared" si="14"/>
        <v>RE130-K-OP080-G</v>
      </c>
      <c r="J310" s="110">
        <f>'PVC 130'!I26</f>
        <v>0</v>
      </c>
    </row>
    <row r="311" spans="1:10" ht="12">
      <c r="A311" s="111" t="str">
        <f>SUBSTITUTE('PVC 130'!B27,"_",'PVC 130'!$I$10,1)</f>
        <v>RE130-K-OP100-G</v>
      </c>
      <c r="B311" s="110">
        <f>'PVC 130'!$I$3</f>
        <v>0</v>
      </c>
      <c r="C311" s="110">
        <f>'PVC 130'!$I$6</f>
        <v>0</v>
      </c>
      <c r="D311" s="110">
        <f>'PVC 130'!$I$4</f>
        <v>0</v>
      </c>
      <c r="E311" s="110" t="str">
        <f>'PVC 130'!$I$5</f>
        <v>SHO</v>
      </c>
      <c r="F311" s="110">
        <f>'PVC 130'!$B$2</f>
        <v>0</v>
      </c>
      <c r="G311" s="244" t="str">
        <f>'PVC 130'!$B$7</f>
        <v>2019-04-1</v>
      </c>
      <c r="H311" s="110">
        <f>'PVC 130'!$I$3</f>
        <v>0</v>
      </c>
      <c r="I311" s="110" t="str">
        <f t="shared" si="14"/>
        <v>RE130-K-OP100-G</v>
      </c>
      <c r="J311" s="110">
        <f>'PVC 130'!I27</f>
        <v>0</v>
      </c>
    </row>
    <row r="312" spans="1:10" ht="12">
      <c r="A312" s="111" t="str">
        <f>SUBSTITUTE('PVC 130'!B28,"_",'PVC 130'!$I$10,1)</f>
        <v>RE130-K-ZL----G</v>
      </c>
      <c r="B312" s="110">
        <f>'PVC 130'!$I$3</f>
        <v>0</v>
      </c>
      <c r="C312" s="110">
        <f>'PVC 130'!$I$6</f>
        <v>0</v>
      </c>
      <c r="D312" s="110">
        <f>'PVC 130'!$I$4</f>
        <v>0</v>
      </c>
      <c r="E312" s="110" t="str">
        <f>'PVC 130'!$I$5</f>
        <v>SHO</v>
      </c>
      <c r="F312" s="110">
        <f>'PVC 130'!$B$2</f>
        <v>0</v>
      </c>
      <c r="G312" s="244" t="str">
        <f>'PVC 130'!$B$7</f>
        <v>2019-04-1</v>
      </c>
      <c r="H312" s="110">
        <f>'PVC 130'!$I$3</f>
        <v>0</v>
      </c>
      <c r="I312" s="110" t="str">
        <f t="shared" si="14"/>
        <v>RE130-K-ZL----G</v>
      </c>
      <c r="J312" s="110">
        <f>'PVC 130'!I28</f>
        <v>0</v>
      </c>
    </row>
    <row r="313" spans="1:10" ht="12">
      <c r="A313" s="111" t="str">
        <f>SUBSTITUTE('PVC 130'!B29,"_",'PVC 130'!$I$10,1)</f>
        <v>RE130-K-ZP----G</v>
      </c>
      <c r="B313" s="110">
        <f>'PVC 130'!$I$3</f>
        <v>0</v>
      </c>
      <c r="C313" s="110">
        <f>'PVC 130'!$I$6</f>
        <v>0</v>
      </c>
      <c r="D313" s="110">
        <f>'PVC 130'!$I$4</f>
        <v>0</v>
      </c>
      <c r="E313" s="110" t="str">
        <f>'PVC 130'!$I$5</f>
        <v>SHO</v>
      </c>
      <c r="F313" s="110">
        <f>'PVC 130'!$B$2</f>
        <v>0</v>
      </c>
      <c r="G313" s="244" t="str">
        <f>'PVC 130'!$B$7</f>
        <v>2019-04-1</v>
      </c>
      <c r="H313" s="110">
        <f>'PVC 130'!$I$3</f>
        <v>0</v>
      </c>
      <c r="I313" s="110" t="str">
        <f t="shared" si="14"/>
        <v>RE130-K-ZP----G</v>
      </c>
      <c r="J313" s="110">
        <f>'PVC 130'!I29</f>
        <v>0</v>
      </c>
    </row>
    <row r="314" spans="1:10" ht="12">
      <c r="A314" s="111" t="str">
        <f>SUBSTITUTE('PVC 130'!B31,"_",'PVC 130'!$I$10,1)</f>
        <v>SP100-K-RU400-G</v>
      </c>
      <c r="B314" s="110">
        <f>'PVC 130'!$I$3</f>
        <v>0</v>
      </c>
      <c r="C314" s="110">
        <f>'PVC 130'!$I$6</f>
        <v>0</v>
      </c>
      <c r="D314" s="110">
        <f>'PVC 130'!$I$4</f>
        <v>0</v>
      </c>
      <c r="E314" s="110" t="str">
        <f>'PVC 130'!$I$5</f>
        <v>SHO</v>
      </c>
      <c r="F314" s="110">
        <f>'PVC 130'!$B$2</f>
        <v>0</v>
      </c>
      <c r="G314" s="244" t="str">
        <f>'PVC 130'!$B$7</f>
        <v>2019-04-1</v>
      </c>
      <c r="H314" s="110">
        <f>'PVC 130'!$I$3</f>
        <v>0</v>
      </c>
      <c r="I314" s="110" t="str">
        <f t="shared" si="14"/>
        <v>SP100-K-RU400-G</v>
      </c>
      <c r="J314" s="110">
        <f>'PVC 130'!I31</f>
        <v>0</v>
      </c>
    </row>
    <row r="315" spans="1:10" ht="12">
      <c r="A315" s="111" t="str">
        <f>SUBSTITUTE('PVC 130'!B32,"_",'PVC 130'!$I$10,1)</f>
        <v>SP100-K-MU----G</v>
      </c>
      <c r="B315" s="110">
        <f>'PVC 130'!$I$3</f>
        <v>0</v>
      </c>
      <c r="C315" s="110">
        <f>'PVC 130'!$I$6</f>
        <v>0</v>
      </c>
      <c r="D315" s="110">
        <f>'PVC 130'!$I$4</f>
        <v>0</v>
      </c>
      <c r="E315" s="110" t="str">
        <f>'PVC 130'!$I$5</f>
        <v>SHO</v>
      </c>
      <c r="F315" s="110">
        <f>'PVC 130'!$B$2</f>
        <v>0</v>
      </c>
      <c r="G315" s="244" t="str">
        <f>'PVC 130'!$B$7</f>
        <v>2019-04-1</v>
      </c>
      <c r="H315" s="110">
        <f>'PVC 130'!$I$3</f>
        <v>0</v>
      </c>
      <c r="I315" s="110" t="str">
        <f t="shared" si="14"/>
        <v>SP100-K-MU----G</v>
      </c>
      <c r="J315" s="110">
        <f>'PVC 130'!I32</f>
        <v>0</v>
      </c>
    </row>
    <row r="316" spans="1:10" ht="12">
      <c r="A316" s="111" t="str">
        <f>SUBSTITUTE('PVC 130'!B33,"_",'PVC 130'!$I$10,1)</f>
        <v>SP100-K-KO067-G</v>
      </c>
      <c r="B316" s="110">
        <f>'PVC 130'!$I$3</f>
        <v>0</v>
      </c>
      <c r="C316" s="110">
        <f>'PVC 130'!$I$6</f>
        <v>0</v>
      </c>
      <c r="D316" s="110">
        <f>'PVC 130'!$I$4</f>
        <v>0</v>
      </c>
      <c r="E316" s="110" t="str">
        <f>'PVC 130'!$I$5</f>
        <v>SHO</v>
      </c>
      <c r="F316" s="110">
        <f>'PVC 130'!$B$2</f>
        <v>0</v>
      </c>
      <c r="G316" s="244" t="str">
        <f>'PVC 130'!$B$7</f>
        <v>2019-04-1</v>
      </c>
      <c r="H316" s="110">
        <f>'PVC 130'!$I$3</f>
        <v>0</v>
      </c>
      <c r="I316" s="110" t="str">
        <f t="shared" si="14"/>
        <v>SP100-K-KO067-G</v>
      </c>
      <c r="J316" s="110">
        <f>'PVC 130'!I33</f>
        <v>0</v>
      </c>
    </row>
    <row r="317" spans="1:10" ht="12">
      <c r="A317" s="111" t="str">
        <f>SUBSTITUTE('PVC 130'!B34,"_",'PVC 130'!$I$10,1)</f>
        <v>SP100-K-KO045-G</v>
      </c>
      <c r="B317" s="110">
        <f>'PVC 130'!$I$3</f>
        <v>0</v>
      </c>
      <c r="C317" s="110">
        <f>'PVC 130'!$I$6</f>
        <v>0</v>
      </c>
      <c r="D317" s="110">
        <f>'PVC 130'!$I$4</f>
        <v>0</v>
      </c>
      <c r="E317" s="110" t="str">
        <f>'PVC 130'!$I$5</f>
        <v>SHO</v>
      </c>
      <c r="F317" s="110">
        <f>'PVC 130'!$B$2</f>
        <v>0</v>
      </c>
      <c r="G317" s="244" t="str">
        <f>'PVC 130'!$B$7</f>
        <v>2019-04-1</v>
      </c>
      <c r="H317" s="110">
        <f>'PVC 130'!$I$3</f>
        <v>0</v>
      </c>
      <c r="I317" s="110" t="str">
        <f t="shared" si="14"/>
        <v>SP100-K-KO045-G</v>
      </c>
      <c r="J317" s="110">
        <f>'PVC 130'!I34</f>
        <v>0</v>
      </c>
    </row>
    <row r="318" spans="1:10" ht="12">
      <c r="A318" s="111" t="str">
        <f>SUBSTITUTE('PVC 130'!B35,"_",'PVC 130'!$I$10,1)</f>
        <v>SP100-K-TR067-G</v>
      </c>
      <c r="B318" s="110">
        <f>'PVC 130'!$I$3</f>
        <v>0</v>
      </c>
      <c r="C318" s="110">
        <f>'PVC 130'!$I$6</f>
        <v>0</v>
      </c>
      <c r="D318" s="110">
        <f>'PVC 130'!$I$4</f>
        <v>0</v>
      </c>
      <c r="E318" s="110" t="str">
        <f>'PVC 130'!$I$5</f>
        <v>SHO</v>
      </c>
      <c r="F318" s="110">
        <f>'PVC 130'!$B$2</f>
        <v>0</v>
      </c>
      <c r="G318" s="244" t="str">
        <f>'PVC 130'!$B$7</f>
        <v>2019-04-1</v>
      </c>
      <c r="H318" s="110">
        <f>'PVC 130'!$I$3</f>
        <v>0</v>
      </c>
      <c r="I318" s="110" t="str">
        <f t="shared" si="14"/>
        <v>SP100-K-TR067-G</v>
      </c>
      <c r="J318" s="110">
        <f>'PVC 130'!I35</f>
        <v>0</v>
      </c>
    </row>
    <row r="319" spans="1:10" ht="12">
      <c r="A319" s="111" t="str">
        <f>SUBSTITUTE('PVC 130'!B36,"_",'PVC 130'!$I$10,1)</f>
        <v>SP100-K-OD----A</v>
      </c>
      <c r="B319" s="110">
        <f>'PVC 130'!$I$3</f>
        <v>0</v>
      </c>
      <c r="C319" s="110">
        <f>'PVC 130'!$I$6</f>
        <v>0</v>
      </c>
      <c r="D319" s="110">
        <f>'PVC 130'!$I$4</f>
        <v>0</v>
      </c>
      <c r="E319" s="110" t="str">
        <f>'PVC 130'!$I$5</f>
        <v>SHO</v>
      </c>
      <c r="F319" s="110">
        <f>'PVC 130'!$B$2</f>
        <v>0</v>
      </c>
      <c r="G319" s="244" t="str">
        <f>'PVC 130'!$B$7</f>
        <v>2019-04-1</v>
      </c>
      <c r="H319" s="110">
        <f>'PVC 130'!$I$3</f>
        <v>0</v>
      </c>
      <c r="I319" s="110" t="str">
        <f>SUBSTITUTE(SUBSTITUTE(SUBSTITUTE(SUBSTITUTE(SUBSTITUTE(A319,"RS135","RS130",1),"SS090","SS087",1),"RO135","RO130",1),"OP090","OP087",1),"RS120","RS110",1)</f>
        <v>SP100-K-OD----A</v>
      </c>
      <c r="J319" s="110">
        <f>'PVC 130'!I36</f>
        <v>0</v>
      </c>
    </row>
    <row r="320" spans="1:10" ht="12">
      <c r="A320" s="111" t="str">
        <f>SUBSTITUTE('PVC 130'!B37,"_",'PVC 130'!$I$10,1)</f>
        <v>SP100-K-RE110</v>
      </c>
      <c r="B320" s="110">
        <f>'PVC 130'!$I$3</f>
        <v>0</v>
      </c>
      <c r="C320" s="110">
        <f>'PVC 130'!$I$6</f>
        <v>0</v>
      </c>
      <c r="D320" s="110">
        <f>'PVC 130'!$I$4</f>
        <v>0</v>
      </c>
      <c r="E320" s="110" t="str">
        <f>'PVC 130'!$I$5</f>
        <v>SHO</v>
      </c>
      <c r="F320" s="110">
        <f>'PVC 130'!$B$2</f>
        <v>0</v>
      </c>
      <c r="G320" s="244" t="str">
        <f>'PVC 130'!$B$7</f>
        <v>2019-04-1</v>
      </c>
      <c r="H320" s="110">
        <f>'PVC 130'!$I$3</f>
        <v>0</v>
      </c>
      <c r="I320" s="110" t="str">
        <f t="shared" si="14"/>
        <v>SP100-K-RE110</v>
      </c>
      <c r="J320" s="110">
        <f>'PVC 130'!I37</f>
        <v>0</v>
      </c>
    </row>
    <row r="321" spans="1:10" ht="12">
      <c r="A321" s="111" t="str">
        <f>SUBSTITUTE('PVC 130'!B39,"_",'PVC 130'!$I$10,1)</f>
        <v>SP080-K-RU400-G</v>
      </c>
      <c r="B321" s="110">
        <f>'PVC 130'!$I$3</f>
        <v>0</v>
      </c>
      <c r="C321" s="110">
        <f>'PVC 130'!$I$6</f>
        <v>0</v>
      </c>
      <c r="D321" s="110">
        <f>'PVC 130'!$I$4</f>
        <v>0</v>
      </c>
      <c r="E321" s="110" t="str">
        <f>'PVC 130'!$I$5</f>
        <v>SHO</v>
      </c>
      <c r="F321" s="110">
        <f>'PVC 130'!$B$2</f>
        <v>0</v>
      </c>
      <c r="G321" s="244" t="str">
        <f>'PVC 130'!$B$7</f>
        <v>2019-04-1</v>
      </c>
      <c r="H321" s="110">
        <f>'PVC 130'!$I$3</f>
        <v>0</v>
      </c>
      <c r="I321" s="110" t="str">
        <f t="shared" si="14"/>
        <v>SP080-K-RU400-G</v>
      </c>
      <c r="J321" s="110">
        <f>'PVC 130'!I39</f>
        <v>0</v>
      </c>
    </row>
    <row r="322" spans="1:10" ht="12">
      <c r="A322" s="111" t="str">
        <f>SUBSTITUTE('PVC 130'!B40,"_",'PVC 130'!$I$10,1)</f>
        <v>SP080-K-MU----G</v>
      </c>
      <c r="B322" s="110">
        <f>'PVC 130'!$I$3</f>
        <v>0</v>
      </c>
      <c r="C322" s="110">
        <f>'PVC 130'!$I$6</f>
        <v>0</v>
      </c>
      <c r="D322" s="110">
        <f>'PVC 130'!$I$4</f>
        <v>0</v>
      </c>
      <c r="E322" s="110" t="str">
        <f>'PVC 130'!$I$5</f>
        <v>SHO</v>
      </c>
      <c r="F322" s="110">
        <f>'PVC 130'!$B$2</f>
        <v>0</v>
      </c>
      <c r="G322" s="244" t="str">
        <f>'PVC 130'!$B$7</f>
        <v>2019-04-1</v>
      </c>
      <c r="H322" s="110">
        <f>'PVC 130'!$I$3</f>
        <v>0</v>
      </c>
      <c r="I322" s="110" t="str">
        <f t="shared" si="14"/>
        <v>SP080-K-MU----G</v>
      </c>
      <c r="J322" s="110">
        <f>'PVC 130'!I40</f>
        <v>0</v>
      </c>
    </row>
    <row r="323" spans="1:10" ht="12">
      <c r="A323" s="111" t="str">
        <f>SUBSTITUTE('PVC 130'!B41,"_",'PVC 130'!$I$10,1)</f>
        <v>SP080-K-KO067-G</v>
      </c>
      <c r="B323" s="110">
        <f>'PVC 130'!$I$3</f>
        <v>0</v>
      </c>
      <c r="C323" s="110">
        <f>'PVC 130'!$I$6</f>
        <v>0</v>
      </c>
      <c r="D323" s="110">
        <f>'PVC 130'!$I$4</f>
        <v>0</v>
      </c>
      <c r="E323" s="110" t="str">
        <f>'PVC 130'!$I$5</f>
        <v>SHO</v>
      </c>
      <c r="F323" s="110">
        <f>'PVC 130'!$B$2</f>
        <v>0</v>
      </c>
      <c r="G323" s="244" t="str">
        <f>'PVC 130'!$B$7</f>
        <v>2019-04-1</v>
      </c>
      <c r="H323" s="110">
        <f>'PVC 130'!$I$3</f>
        <v>0</v>
      </c>
      <c r="I323" s="110" t="str">
        <f t="shared" si="14"/>
        <v>SP080-K-KO067-G</v>
      </c>
      <c r="J323" s="110">
        <f>'PVC 130'!I41</f>
        <v>0</v>
      </c>
    </row>
    <row r="324" spans="1:10" ht="12">
      <c r="A324" s="111" t="str">
        <f>SUBSTITUTE('PVC 130'!B42,"_",'PVC 130'!$I$10,1)</f>
        <v>SP080-K-TR067-G</v>
      </c>
      <c r="B324" s="110">
        <f>'PVC 130'!$I$3</f>
        <v>0</v>
      </c>
      <c r="C324" s="110">
        <f>'PVC 130'!$I$6</f>
        <v>0</v>
      </c>
      <c r="D324" s="110">
        <f>'PVC 130'!$I$4</f>
        <v>0</v>
      </c>
      <c r="E324" s="110" t="str">
        <f>'PVC 130'!$I$5</f>
        <v>SHO</v>
      </c>
      <c r="F324" s="110">
        <f>'PVC 130'!$B$2</f>
        <v>0</v>
      </c>
      <c r="G324" s="244" t="str">
        <f>'PVC 130'!$B$7</f>
        <v>2019-04-1</v>
      </c>
      <c r="H324" s="110">
        <f>'PVC 130'!$I$3</f>
        <v>0</v>
      </c>
      <c r="I324" s="110" t="str">
        <f t="shared" si="14"/>
        <v>SP080-K-TR067-G</v>
      </c>
      <c r="J324" s="110">
        <f>'PVC 130'!I42</f>
        <v>0</v>
      </c>
    </row>
    <row r="325" spans="1:10" ht="12">
      <c r="A325" s="111" t="str">
        <f>SUBSTITUTE('PVC 130'!B43,"_",'PVC 130'!$I$10,1)</f>
        <v>SP080-K-OD----A</v>
      </c>
      <c r="B325" s="110">
        <f>'PVC 130'!$I$3</f>
        <v>0</v>
      </c>
      <c r="C325" s="110">
        <f>'PVC 130'!$I$6</f>
        <v>0</v>
      </c>
      <c r="D325" s="110">
        <f>'PVC 130'!$I$4</f>
        <v>0</v>
      </c>
      <c r="E325" s="110" t="str">
        <f>'PVC 130'!$I$5</f>
        <v>SHO</v>
      </c>
      <c r="F325" s="110">
        <f>'PVC 130'!$B$2</f>
        <v>0</v>
      </c>
      <c r="G325" s="244" t="str">
        <f>'PVC 130'!$B$7</f>
        <v>2019-04-1</v>
      </c>
      <c r="H325" s="110">
        <f>'PVC 130'!$I$3</f>
        <v>0</v>
      </c>
      <c r="I325" s="110" t="str">
        <f t="shared" si="14"/>
        <v>SP080-K-OD----A</v>
      </c>
      <c r="J325" s="110">
        <f>'PVC 130'!I43</f>
        <v>0</v>
      </c>
    </row>
    <row r="326" spans="1:10" ht="12">
      <c r="A326" s="111" t="str">
        <f>SUBSTITUTE('PVC 130'!B46,"_",'PVC 130'!$E$44,1)</f>
        <v>OG-OSD---A-BUT-A</v>
      </c>
      <c r="B326" s="110">
        <f>'PVC 130'!$I$3</f>
        <v>0</v>
      </c>
      <c r="C326" s="110">
        <f>'PVC 130'!$I$6</f>
        <v>0</v>
      </c>
      <c r="D326" s="110">
        <f>'PVC 130'!$I$4</f>
        <v>0</v>
      </c>
      <c r="E326" s="110" t="str">
        <f>'PVC 130'!$I$5</f>
        <v>SHO</v>
      </c>
      <c r="F326" s="110">
        <f>'PVC 130'!$B$2</f>
        <v>0</v>
      </c>
      <c r="G326" s="244" t="str">
        <f>'PVC 130'!$B$7</f>
        <v>2019-04-1</v>
      </c>
      <c r="H326" s="110">
        <f>'PVC 130'!$I$3</f>
        <v>0</v>
      </c>
      <c r="I326" s="110" t="str">
        <f t="shared" si="14"/>
        <v>OG-OSD---A-BUT-A</v>
      </c>
      <c r="J326" s="110">
        <f>'PVC 130'!E46</f>
        <v>0</v>
      </c>
    </row>
    <row r="327" spans="1:10" ht="12">
      <c r="A327" s="111" t="str">
        <f>SUBSTITUTE('PVC 130'!B46,"_",'PVC 130'!$F$44,1)</f>
        <v>OG-OSD---B-BUT-A</v>
      </c>
      <c r="B327" s="110">
        <f>'PVC 130'!$I$3</f>
        <v>0</v>
      </c>
      <c r="C327" s="110">
        <f>'PVC 130'!$I$6</f>
        <v>0</v>
      </c>
      <c r="D327" s="110">
        <f>'PVC 130'!$I$4</f>
        <v>0</v>
      </c>
      <c r="E327" s="110" t="str">
        <f>'PVC 130'!$I$5</f>
        <v>SHO</v>
      </c>
      <c r="F327" s="110">
        <f>'PVC 130'!$B$2</f>
        <v>0</v>
      </c>
      <c r="G327" s="244" t="str">
        <f>'PVC 130'!$B$7</f>
        <v>2019-04-1</v>
      </c>
      <c r="H327" s="110">
        <f>'PVC 130'!$I$3</f>
        <v>0</v>
      </c>
      <c r="I327" s="110" t="str">
        <f>SUBSTITUTE(SUBSTITUTE(SUBSTITUTE(SUBSTITUTE(SUBSTITUTE(A327,"RS135","RS130",1),"SS090","SS087",1),"RO135","RO130",1),"OP090","OP087",1),"RS120","RS110",1)</f>
        <v>OG-OSD---B-BUT-A</v>
      </c>
      <c r="J327" s="110">
        <f>'PVC 130'!F46</f>
        <v>0</v>
      </c>
    </row>
    <row r="328" spans="1:10" ht="12">
      <c r="A328" s="111" t="str">
        <f>SUBSTITUTE('PVC 130'!B46,"_",'PVC 130'!$G$44,1)</f>
        <v>OG-OSD---G-BUT-A</v>
      </c>
      <c r="B328" s="110">
        <f>'PVC 130'!$I$3</f>
        <v>0</v>
      </c>
      <c r="C328" s="110">
        <f>'PVC 130'!$I$6</f>
        <v>0</v>
      </c>
      <c r="D328" s="110">
        <f>'PVC 130'!$I$4</f>
        <v>0</v>
      </c>
      <c r="E328" s="110" t="str">
        <f>'PVC 130'!$I$5</f>
        <v>SHO</v>
      </c>
      <c r="F328" s="110">
        <f>'PVC 130'!$B$2</f>
        <v>0</v>
      </c>
      <c r="G328" s="244" t="str">
        <f>'PVC 130'!$B$7</f>
        <v>2019-04-1</v>
      </c>
      <c r="H328" s="110">
        <f>'PVC 130'!$I$3</f>
        <v>0</v>
      </c>
      <c r="I328" s="110" t="str">
        <f>SUBSTITUTE(SUBSTITUTE(SUBSTITUTE(SUBSTITUTE(SUBSTITUTE(A328,"RS135","RS130",1),"SS090","SS087",1),"RO135","RO130",1),"OP090","OP087",1),"RS120","RS110",1)</f>
        <v>OG-OSD---G-BUT-A</v>
      </c>
      <c r="J328" s="110">
        <f>'PVC 130'!G46</f>
        <v>0</v>
      </c>
    </row>
    <row r="329" spans="1:10" ht="12">
      <c r="A329" s="111" t="str">
        <f>SUBSTITUTE('PVC 130'!B46,"_",'PVC 130'!$H$44,1)</f>
        <v>OG-OSD---V-BUT-A</v>
      </c>
      <c r="B329" s="110">
        <f>'PVC 130'!$I$3</f>
        <v>0</v>
      </c>
      <c r="C329" s="110">
        <f>'PVC 130'!$I$6</f>
        <v>0</v>
      </c>
      <c r="D329" s="110">
        <f>'PVC 130'!$I$4</f>
        <v>0</v>
      </c>
      <c r="E329" s="110" t="str">
        <f>'PVC 130'!$I$5</f>
        <v>SHO</v>
      </c>
      <c r="F329" s="110">
        <f>'PVC 130'!$B$2</f>
        <v>0</v>
      </c>
      <c r="G329" s="244" t="str">
        <f>'PVC 130'!$B$7</f>
        <v>2019-04-1</v>
      </c>
      <c r="H329" s="110">
        <f>'PVC 130'!$I$3</f>
        <v>0</v>
      </c>
      <c r="I329" s="110" t="str">
        <f>SUBSTITUTE(SUBSTITUTE(SUBSTITUTE(SUBSTITUTE(SUBSTITUTE(A329,"RS135","RS130",1),"SS090","SS087",1),"RO135","RO130",1),"OP090","OP087",1),"RS120","RS110",1)</f>
        <v>OG-OSD---V-BUT-A</v>
      </c>
      <c r="J329" s="242">
        <f>'PVC 130'!H46</f>
        <v>0</v>
      </c>
    </row>
    <row r="330" spans="1:10" ht="12">
      <c r="A330" s="111" t="str">
        <f>SUBSTITUTE('PVC 130'!B47,"_",'PVC 130'!$E$44,1)</f>
        <v>OG-POL110-KE110-K</v>
      </c>
      <c r="B330" s="110">
        <f>'PVC 130'!$I$3</f>
        <v>0</v>
      </c>
      <c r="C330" s="110">
        <f>'PVC 130'!$I$6</f>
        <v>0</v>
      </c>
      <c r="D330" s="110">
        <f>'PVC 130'!$I$4</f>
        <v>0</v>
      </c>
      <c r="E330" s="110" t="str">
        <f>'PVC 130'!$I$5</f>
        <v>SHO</v>
      </c>
      <c r="F330" s="110">
        <f>'PVC 130'!$B$2</f>
        <v>0</v>
      </c>
      <c r="G330" s="244" t="str">
        <f>'PVC 130'!$B$7</f>
        <v>2019-04-1</v>
      </c>
      <c r="H330" s="110">
        <f>'PVC 130'!$I$3</f>
        <v>0</v>
      </c>
      <c r="I330" s="110" t="str">
        <f>SUBSTITUTE(SUBSTITUTE(SUBSTITUTE(SUBSTITUTE(SUBSTITUTE(A330,"RS135","RS130",1),"SS090","SS087",1),"RO135","RO130",1),"OP090","OP087",1),"RS120","RS110",1)</f>
        <v>OG-POL110-KE110-K</v>
      </c>
      <c r="J330" s="110">
        <f>'PVC 130'!D47</f>
        <v>0</v>
      </c>
    </row>
    <row r="331" spans="1:10" ht="12">
      <c r="A331" s="111" t="str">
        <f>SUBSTITUTE('PVC 130'!B48,"_",'PVC 130'!$E$44,1)</f>
        <v>RUUNI---W-300-D</v>
      </c>
      <c r="B331" s="110">
        <f>'PVC 130'!$I$3</f>
        <v>0</v>
      </c>
      <c r="C331" s="110">
        <f>'PVC 130'!$I$6</f>
        <v>0</v>
      </c>
      <c r="D331" s="110">
        <f>'PVC 130'!$I$4</f>
        <v>0</v>
      </c>
      <c r="E331" s="110" t="str">
        <f>'PVC 130'!$I$5</f>
        <v>SHO</v>
      </c>
      <c r="F331" s="110">
        <f>'PVC 130'!$B$2</f>
        <v>0</v>
      </c>
      <c r="G331" s="244" t="str">
        <f>'PVC 130'!$B$7</f>
        <v>2019-04-1</v>
      </c>
      <c r="H331" s="110">
        <f>'PVC 130'!$I$3</f>
        <v>0</v>
      </c>
      <c r="I331" s="110" t="str">
        <f aca="true" t="shared" si="15" ref="I331:I346">SUBSTITUTE(SUBSTITUTE(SUBSTITUTE(SUBSTITUTE(SUBSTITUTE(A331,"RS135","RS130",1),"SS090","SS087",1),"RO135","RO130",1),"OP090","OP087",1),"RS120","RS110",1)</f>
        <v>RUUNI---W-300-D</v>
      </c>
      <c r="J331" s="110">
        <f>'PVC 130'!D48</f>
        <v>0</v>
      </c>
    </row>
    <row r="332" spans="1:10" ht="12">
      <c r="A332" s="111" t="str">
        <f>SUBSTITUTE('PVC 130'!B49,"_",'PVC 130'!$E$44,1)</f>
        <v>SPUNI---D-STW-D</v>
      </c>
      <c r="B332" s="110">
        <f>'PVC 130'!$I$3</f>
        <v>0</v>
      </c>
      <c r="C332" s="110">
        <f>'PVC 130'!$I$6</f>
        <v>0</v>
      </c>
      <c r="D332" s="110">
        <f>'PVC 130'!$I$4</f>
        <v>0</v>
      </c>
      <c r="E332" s="110" t="str">
        <f>'PVC 130'!$I$5</f>
        <v>SHO</v>
      </c>
      <c r="F332" s="110">
        <f>'PVC 130'!$B$2</f>
        <v>0</v>
      </c>
      <c r="G332" s="244" t="str">
        <f>'PVC 130'!$B$7</f>
        <v>2019-04-1</v>
      </c>
      <c r="H332" s="110">
        <f>'PVC 130'!$I$3</f>
        <v>0</v>
      </c>
      <c r="I332" s="110" t="str">
        <f t="shared" si="15"/>
        <v>SPUNI---D-STW-D</v>
      </c>
      <c r="J332" s="110">
        <f>'PVC 130'!D49</f>
        <v>0</v>
      </c>
    </row>
    <row r="333" spans="1:10" ht="12">
      <c r="A333" s="111" t="str">
        <f>SUBSTITUTE('PVC 130'!B50,"_",'PVC 130'!$E$44,1)</f>
        <v>SPUNI---D-080-D</v>
      </c>
      <c r="B333" s="110">
        <f>'PVC 130'!$I$3</f>
        <v>0</v>
      </c>
      <c r="C333" s="110">
        <f>'PVC 130'!$I$6</f>
        <v>0</v>
      </c>
      <c r="D333" s="110">
        <f>'PVC 130'!$I$4</f>
        <v>0</v>
      </c>
      <c r="E333" s="110" t="str">
        <f>'PVC 130'!$I$5</f>
        <v>SHO</v>
      </c>
      <c r="F333" s="110">
        <f>'PVC 130'!$B$2</f>
        <v>0</v>
      </c>
      <c r="G333" s="244" t="str">
        <f>'PVC 130'!$B$7</f>
        <v>2019-04-1</v>
      </c>
      <c r="H333" s="110">
        <f>'PVC 130'!$I$3</f>
        <v>0</v>
      </c>
      <c r="I333" s="110" t="str">
        <f t="shared" si="15"/>
        <v>SPUNI---D-080-D</v>
      </c>
      <c r="J333" s="110">
        <f>'PVC 130'!D50</f>
        <v>0</v>
      </c>
    </row>
    <row r="334" spans="1:10" ht="12">
      <c r="A334" s="111" t="str">
        <f>SUBSTITUTE('PVC 130'!B51,"_",'PVC 130'!$E$44,1)</f>
        <v>SPUNI---D-100-D</v>
      </c>
      <c r="B334" s="110">
        <f>'PVC 130'!$I$3</f>
        <v>0</v>
      </c>
      <c r="C334" s="110">
        <f>'PVC 130'!$I$6</f>
        <v>0</v>
      </c>
      <c r="D334" s="110">
        <f>'PVC 130'!$I$4</f>
        <v>0</v>
      </c>
      <c r="E334" s="110" t="str">
        <f>'PVC 130'!$I$5</f>
        <v>SHO</v>
      </c>
      <c r="F334" s="110">
        <f>'PVC 130'!$B$2</f>
        <v>0</v>
      </c>
      <c r="G334" s="244" t="str">
        <f>'PVC 130'!$B$7</f>
        <v>2019-04-1</v>
      </c>
      <c r="H334" s="110">
        <f>'PVC 130'!$I$3</f>
        <v>0</v>
      </c>
      <c r="I334" s="110" t="str">
        <f t="shared" si="15"/>
        <v>SPUNI---D-100-D</v>
      </c>
      <c r="J334" s="110">
        <f>'PVC 130'!D51</f>
        <v>0</v>
      </c>
    </row>
    <row r="335" spans="1:10" ht="12">
      <c r="A335" s="111" t="str">
        <f>SUBSTITUTE('PVC 130'!B52,"_",'PVC 130'!$E$44,1)</f>
        <v>SPUNI---D-140-D</v>
      </c>
      <c r="B335" s="110">
        <f>'PVC 130'!$I$3</f>
        <v>0</v>
      </c>
      <c r="C335" s="110">
        <f>'PVC 130'!$I$6</f>
        <v>0</v>
      </c>
      <c r="D335" s="110">
        <f>'PVC 130'!$I$4</f>
        <v>0</v>
      </c>
      <c r="E335" s="110" t="str">
        <f>'PVC 130'!$I$5</f>
        <v>SHO</v>
      </c>
      <c r="F335" s="110">
        <f>'PVC 130'!$B$2</f>
        <v>0</v>
      </c>
      <c r="G335" s="244" t="str">
        <f>'PVC 130'!$B$7</f>
        <v>2019-04-1</v>
      </c>
      <c r="H335" s="110">
        <f>'PVC 130'!$I$3</f>
        <v>0</v>
      </c>
      <c r="I335" s="110" t="str">
        <f t="shared" si="15"/>
        <v>SPUNI---D-140-D</v>
      </c>
      <c r="J335" s="110">
        <f>'PVC 130'!D52</f>
        <v>0</v>
      </c>
    </row>
    <row r="336" spans="1:10" ht="12">
      <c r="A336" s="111" t="str">
        <f>SUBSTITUTE('PVC 130'!B53,"_",'PVC 130'!$E$44,1)</f>
        <v>SPUNI---D-180-D</v>
      </c>
      <c r="B336" s="110">
        <f>'PVC 130'!$I$3</f>
        <v>0</v>
      </c>
      <c r="C336" s="110">
        <f>'PVC 130'!$I$6</f>
        <v>0</v>
      </c>
      <c r="D336" s="110">
        <f>'PVC 130'!$I$4</f>
        <v>0</v>
      </c>
      <c r="E336" s="110" t="str">
        <f>'PVC 130'!$I$5</f>
        <v>SHO</v>
      </c>
      <c r="F336" s="110">
        <f>'PVC 130'!$B$2</f>
        <v>0</v>
      </c>
      <c r="G336" s="244" t="str">
        <f>'PVC 130'!$B$7</f>
        <v>2019-04-1</v>
      </c>
      <c r="H336" s="110">
        <f>'PVC 130'!$I$3</f>
        <v>0</v>
      </c>
      <c r="I336" s="110" t="str">
        <f t="shared" si="15"/>
        <v>SPUNI---D-180-D</v>
      </c>
      <c r="J336" s="110">
        <f>'PVC 130'!D53</f>
        <v>0</v>
      </c>
    </row>
    <row r="337" spans="1:10" ht="12">
      <c r="A337" s="111" t="str">
        <f>SUBSTITUTE('PVC 130'!B54,"_",'PVC 130'!$E$44,1)</f>
        <v>SPUNI---D-220-D</v>
      </c>
      <c r="B337" s="110">
        <f>'PVC 130'!$I$3</f>
        <v>0</v>
      </c>
      <c r="C337" s="110">
        <f>'PVC 130'!$I$6</f>
        <v>0</v>
      </c>
      <c r="D337" s="110">
        <f>'PVC 130'!$I$4</f>
        <v>0</v>
      </c>
      <c r="E337" s="110" t="str">
        <f>'PVC 130'!$I$5</f>
        <v>SHO</v>
      </c>
      <c r="F337" s="110">
        <f>'PVC 130'!$B$2</f>
        <v>0</v>
      </c>
      <c r="G337" s="244" t="str">
        <f>'PVC 130'!$B$7</f>
        <v>2019-04-1</v>
      </c>
      <c r="H337" s="110">
        <f>'PVC 130'!$I$3</f>
        <v>0</v>
      </c>
      <c r="I337" s="110" t="str">
        <f t="shared" si="15"/>
        <v>SPUNI---D-220-D</v>
      </c>
      <c r="J337" s="110">
        <f>'PVC 130'!D54</f>
        <v>0</v>
      </c>
    </row>
    <row r="338" spans="1:10" ht="12">
      <c r="A338" s="111" t="str">
        <f>SUBSTITUTE('PVC 130'!B55,"_",'PVC 130'!$E$44,1)</f>
        <v>SPUNI---D-250-D</v>
      </c>
      <c r="B338" s="110">
        <f>'PVC 130'!$I$3</f>
        <v>0</v>
      </c>
      <c r="C338" s="110">
        <f>'PVC 130'!$I$6</f>
        <v>0</v>
      </c>
      <c r="D338" s="110">
        <f>'PVC 130'!$I$4</f>
        <v>0</v>
      </c>
      <c r="E338" s="110" t="str">
        <f>'PVC 130'!$I$5</f>
        <v>SHO</v>
      </c>
      <c r="F338" s="110">
        <f>'PVC 130'!$B$2</f>
        <v>0</v>
      </c>
      <c r="G338" s="244" t="str">
        <f>'PVC 130'!$B$7</f>
        <v>2019-04-1</v>
      </c>
      <c r="H338" s="110">
        <f>'PVC 130'!$I$3</f>
        <v>0</v>
      </c>
      <c r="I338" s="110" t="str">
        <f t="shared" si="15"/>
        <v>SPUNI---D-250-D</v>
      </c>
      <c r="J338" s="110">
        <f>'PVC 130'!D55</f>
        <v>0</v>
      </c>
    </row>
    <row r="339" spans="1:10" ht="12">
      <c r="A339" s="111" t="str">
        <f>SUBSTITUTE('PVC 130'!B56,"_",'PVC 130'!$E$44,1)</f>
        <v>SPUNI---D-300-D</v>
      </c>
      <c r="B339" s="110">
        <f>'PVC 130'!$I$3</f>
        <v>0</v>
      </c>
      <c r="C339" s="110">
        <f>'PVC 130'!$I$6</f>
        <v>0</v>
      </c>
      <c r="D339" s="110">
        <f>'PVC 130'!$I$4</f>
        <v>0</v>
      </c>
      <c r="E339" s="110" t="str">
        <f>'PVC 130'!$I$5</f>
        <v>SHO</v>
      </c>
      <c r="F339" s="110">
        <f>'PVC 130'!$B$2</f>
        <v>0</v>
      </c>
      <c r="G339" s="244" t="str">
        <f>'PVC 130'!$B$7</f>
        <v>2019-04-1</v>
      </c>
      <c r="H339" s="110">
        <f>'PVC 130'!$I$3</f>
        <v>0</v>
      </c>
      <c r="I339" s="110" t="str">
        <f t="shared" si="15"/>
        <v>SPUNI---D-300-D</v>
      </c>
      <c r="J339" s="110">
        <f>'PVC 130'!D56</f>
        <v>0</v>
      </c>
    </row>
    <row r="340" spans="1:10" ht="12">
      <c r="A340" s="111" t="str">
        <f>SUBSTITUTE('PVC 130'!B57,"_",'PVC 130'!$E$44,1)</f>
        <v>SPUNI-G-80/50</v>
      </c>
      <c r="B340" s="110">
        <f>'PVC 130'!$I$3</f>
        <v>0</v>
      </c>
      <c r="C340" s="110">
        <f>'PVC 130'!$I$6</f>
        <v>0</v>
      </c>
      <c r="D340" s="110">
        <f>'PVC 130'!$I$4</f>
        <v>0</v>
      </c>
      <c r="E340" s="110" t="str">
        <f>'PVC 130'!$I$5</f>
        <v>SHO</v>
      </c>
      <c r="F340" s="110">
        <f>'PVC 130'!$B$2</f>
        <v>0</v>
      </c>
      <c r="G340" s="244" t="str">
        <f>'PVC 130'!$B$7</f>
        <v>2019-04-1</v>
      </c>
      <c r="H340" s="110">
        <f>'PVC 130'!$I$3</f>
        <v>0</v>
      </c>
      <c r="I340" s="110" t="str">
        <f t="shared" si="15"/>
        <v>SPUNI-G-80/50</v>
      </c>
      <c r="J340" s="110">
        <f>'PVC 130'!D57</f>
        <v>0</v>
      </c>
    </row>
    <row r="341" spans="1:10" ht="12">
      <c r="A341" s="111" t="str">
        <f>SUBSTITUTE('PVC 130'!B58,"_",'PVC 130'!$E$44,1)</f>
        <v>SPUNI-G-100/80</v>
      </c>
      <c r="B341" s="110">
        <f>'PVC 130'!$I$3</f>
        <v>0</v>
      </c>
      <c r="C341" s="110">
        <f>'PVC 130'!$I$6</f>
        <v>0</v>
      </c>
      <c r="D341" s="110">
        <f>'PVC 130'!$I$4</f>
        <v>0</v>
      </c>
      <c r="E341" s="110" t="str">
        <f>'PVC 130'!$I$5</f>
        <v>SHO</v>
      </c>
      <c r="F341" s="110">
        <f>'PVC 130'!$B$2</f>
        <v>0</v>
      </c>
      <c r="G341" s="244" t="str">
        <f>'PVC 130'!$B$7</f>
        <v>2019-04-1</v>
      </c>
      <c r="H341" s="110">
        <f>'PVC 130'!$I$3</f>
        <v>0</v>
      </c>
      <c r="I341" s="110" t="str">
        <f t="shared" si="15"/>
        <v>SPUNI-G-100/80</v>
      </c>
      <c r="J341" s="110">
        <f>'PVC 130'!D58</f>
        <v>0</v>
      </c>
    </row>
    <row r="342" spans="1:10" ht="12">
      <c r="A342" s="111" t="str">
        <f>SUBSTITUTE('PVC 130'!B59,"_",'PVC 130'!$E$44,1)</f>
        <v>SPUNI-G-110/100</v>
      </c>
      <c r="B342" s="110">
        <f>'PVC 130'!$I$3</f>
        <v>0</v>
      </c>
      <c r="C342" s="110">
        <f>'PVC 130'!$I$6</f>
        <v>0</v>
      </c>
      <c r="D342" s="110">
        <f>'PVC 130'!$I$4</f>
        <v>0</v>
      </c>
      <c r="E342" s="110" t="str">
        <f>'PVC 130'!$I$5</f>
        <v>SHO</v>
      </c>
      <c r="F342" s="110">
        <f>'PVC 130'!$B$2</f>
        <v>0</v>
      </c>
      <c r="G342" s="244" t="str">
        <f>'PVC 130'!$B$7</f>
        <v>2019-04-1</v>
      </c>
      <c r="H342" s="110">
        <f>'PVC 130'!$I$3</f>
        <v>0</v>
      </c>
      <c r="I342" s="110" t="str">
        <f t="shared" si="15"/>
        <v>SPUNI-G-110/100</v>
      </c>
      <c r="J342" s="110">
        <f>'PVC 130'!D59</f>
        <v>0</v>
      </c>
    </row>
    <row r="343" spans="1:10" ht="12">
      <c r="A343" s="111" t="str">
        <f>SUBSTITUTE('PVC 130'!B60,"_",'PVC 130'!$E$44,1)</f>
        <v>REUNI---KJ075-X</v>
      </c>
      <c r="B343" s="110">
        <f>'PVC 130'!$I$3</f>
        <v>0</v>
      </c>
      <c r="C343" s="110">
        <f>'PVC 130'!$I$6</f>
        <v>0</v>
      </c>
      <c r="D343" s="110">
        <f>'PVC 130'!$I$4</f>
        <v>0</v>
      </c>
      <c r="E343" s="110" t="str">
        <f>'PVC 130'!$I$5</f>
        <v>SHO</v>
      </c>
      <c r="F343" s="110">
        <f>'PVC 130'!$B$2</f>
        <v>0</v>
      </c>
      <c r="G343" s="244" t="str">
        <f>'PVC 130'!$B$7</f>
        <v>2019-04-1</v>
      </c>
      <c r="H343" s="110">
        <f>'PVC 130'!$I$3</f>
        <v>0</v>
      </c>
      <c r="I343" s="110" t="str">
        <f t="shared" si="15"/>
        <v>REUNI---KJ075-X</v>
      </c>
      <c r="J343" s="110">
        <f>'PVC 130'!D60</f>
        <v>0</v>
      </c>
    </row>
    <row r="344" spans="1:10" ht="12">
      <c r="A344" s="111" t="str">
        <f>SUBSTITUTE('PVC 130'!B61,"_",'PVC 130'!$E$44,1)</f>
        <v>RUUNI---SP400</v>
      </c>
      <c r="B344" s="110">
        <f>'PVC 130'!$I$3</f>
        <v>0</v>
      </c>
      <c r="C344" s="110">
        <f>'PVC 130'!$I$6</f>
        <v>0</v>
      </c>
      <c r="D344" s="110">
        <f>'PVC 130'!$I$4</f>
        <v>0</v>
      </c>
      <c r="E344" s="110" t="str">
        <f>'PVC 130'!$I$5</f>
        <v>SHO</v>
      </c>
      <c r="F344" s="110">
        <f>'PVC 130'!$B$2</f>
        <v>0</v>
      </c>
      <c r="G344" s="244" t="str">
        <f>'PVC 130'!$B$7</f>
        <v>2019-04-1</v>
      </c>
      <c r="H344" s="110">
        <f>'PVC 130'!$I$3</f>
        <v>0</v>
      </c>
      <c r="I344" s="110" t="str">
        <f>SUBSTITUTE(SUBSTITUTE(SUBSTITUTE(SUBSTITUTE(SUBSTITUTE(A344,"RS135","RS130",1),"SS090","SS087",1),"RO135","RO130",1),"OP090","OP087",1),"RS120","RS110",1)</f>
        <v>RUUNI---SP400</v>
      </c>
      <c r="J344" s="110">
        <f>'PVC 130'!D61</f>
        <v>0</v>
      </c>
    </row>
    <row r="345" spans="1:10" ht="12">
      <c r="A345" s="111" t="str">
        <f>SUBSTITUTE('PVC 130'!B62,"_",'PVC 130'!$E$44,1)</f>
        <v>OG-OSD----KOSZ-A</v>
      </c>
      <c r="B345" s="110">
        <f>'PVC 130'!$I$3</f>
        <v>0</v>
      </c>
      <c r="C345" s="110">
        <f>'PVC 130'!$I$6</f>
        <v>0</v>
      </c>
      <c r="D345" s="110">
        <f>'PVC 130'!$I$4</f>
        <v>0</v>
      </c>
      <c r="E345" s="110" t="str">
        <f>'PVC 130'!$I$5</f>
        <v>SHO</v>
      </c>
      <c r="F345" s="110">
        <f>'PVC 130'!$B$2</f>
        <v>0</v>
      </c>
      <c r="G345" s="244" t="str">
        <f>'PVC 130'!$B$7</f>
        <v>2019-04-1</v>
      </c>
      <c r="H345" s="110">
        <f>'PVC 130'!$I$3</f>
        <v>0</v>
      </c>
      <c r="I345" s="110" t="str">
        <f t="shared" si="15"/>
        <v>OG-OSD----KOSZ-A</v>
      </c>
      <c r="J345" s="110">
        <f>'PVC 130'!D62</f>
        <v>0</v>
      </c>
    </row>
    <row r="346" spans="1:10" ht="12">
      <c r="A346" s="111" t="str">
        <f>SUBSTITUTE('PVC 130'!B63,"_",'PVC 130'!$E$44,1)</f>
        <v>OG-OSD---A-KLV-A</v>
      </c>
      <c r="B346" s="110">
        <f>'PVC 130'!$I$3</f>
        <v>0</v>
      </c>
      <c r="C346" s="110">
        <f>'PVC 130'!$I$6</f>
        <v>0</v>
      </c>
      <c r="D346" s="110">
        <f>'PVC 130'!$I$4</f>
        <v>0</v>
      </c>
      <c r="E346" s="110" t="str">
        <f>'PVC 130'!$I$5</f>
        <v>SHO</v>
      </c>
      <c r="F346" s="110">
        <f>'PVC 130'!$B$2</f>
        <v>0</v>
      </c>
      <c r="G346" s="244" t="str">
        <f>'PVC 130'!$B$7</f>
        <v>2019-04-1</v>
      </c>
      <c r="H346" s="110">
        <f>'PVC 130'!$I$3</f>
        <v>0</v>
      </c>
      <c r="I346" s="110" t="str">
        <f t="shared" si="15"/>
        <v>OG-OSD---A-KLV-A</v>
      </c>
      <c r="J346" s="110">
        <f>'PVC 130'!E63</f>
        <v>0</v>
      </c>
    </row>
    <row r="347" spans="1:10" ht="12">
      <c r="A347" s="111" t="str">
        <f>SUBSTITUTE('PVC 130'!B63,"_",'PVC 130'!$F$44,1)</f>
        <v>OG-OSD---B-KLV-A</v>
      </c>
      <c r="B347" s="110">
        <f>'PVC 130'!$I$3</f>
        <v>0</v>
      </c>
      <c r="C347" s="110">
        <f>'PVC 130'!$I$6</f>
        <v>0</v>
      </c>
      <c r="D347" s="110">
        <f>'PVC 130'!$I$4</f>
        <v>0</v>
      </c>
      <c r="E347" s="110" t="str">
        <f>'PVC 130'!$I$5</f>
        <v>SHO</v>
      </c>
      <c r="F347" s="110">
        <f>'PVC 130'!$B$2</f>
        <v>0</v>
      </c>
      <c r="G347" s="244" t="str">
        <f>'PVC 130'!$B$7</f>
        <v>2019-04-1</v>
      </c>
      <c r="H347" s="110">
        <f>'PVC 130'!$I$3</f>
        <v>0</v>
      </c>
      <c r="I347" s="110" t="str">
        <f aca="true" t="shared" si="16" ref="I347:I354">SUBSTITUTE(SUBSTITUTE(SUBSTITUTE(SUBSTITUTE(SUBSTITUTE(A347,"RS135","RS130",1),"SS090","SS087",1),"RO135","RO130",1),"OP090","OP087",1),"RS120","RS110",1)</f>
        <v>OG-OSD---B-KLV-A</v>
      </c>
      <c r="J347" s="110">
        <f>'PVC 130'!F63</f>
        <v>0</v>
      </c>
    </row>
    <row r="348" spans="1:10" ht="12">
      <c r="A348" s="111" t="str">
        <f>SUBSTITUTE('PVC 130'!B63,"_",'PVC 130'!$G$44,1)</f>
        <v>OG-OSD---G-KLV-A</v>
      </c>
      <c r="B348" s="110">
        <f>'PVC 130'!$I$3</f>
        <v>0</v>
      </c>
      <c r="C348" s="110">
        <f>'PVC 130'!$I$6</f>
        <v>0</v>
      </c>
      <c r="D348" s="110">
        <f>'PVC 130'!$I$4</f>
        <v>0</v>
      </c>
      <c r="E348" s="110" t="str">
        <f>'PVC 130'!$I$5</f>
        <v>SHO</v>
      </c>
      <c r="F348" s="110">
        <f>'PVC 130'!$B$2</f>
        <v>0</v>
      </c>
      <c r="G348" s="244" t="str">
        <f>'PVC 130'!$B$7</f>
        <v>2019-04-1</v>
      </c>
      <c r="H348" s="110">
        <f>'PVC 130'!$I$3</f>
        <v>0</v>
      </c>
      <c r="I348" s="110" t="str">
        <f t="shared" si="16"/>
        <v>OG-OSD---G-KLV-A</v>
      </c>
      <c r="J348" s="110">
        <f>'PVC 130'!G63</f>
        <v>0</v>
      </c>
    </row>
    <row r="349" spans="1:10" ht="12">
      <c r="A349" s="111" t="str">
        <f>SUBSTITUTE('PVC 130'!B63,"_",'PVC 130'!$H$44,1)</f>
        <v>OG-OSD---V-KLV-A</v>
      </c>
      <c r="B349" s="110">
        <f>'PVC 130'!$I$3</f>
        <v>0</v>
      </c>
      <c r="C349" s="110">
        <f>'PVC 130'!$I$6</f>
        <v>0</v>
      </c>
      <c r="D349" s="110">
        <f>'PVC 130'!$I$4</f>
        <v>0</v>
      </c>
      <c r="E349" s="110" t="str">
        <f>'PVC 130'!$I$5</f>
        <v>SHO</v>
      </c>
      <c r="F349" s="110">
        <f>'PVC 130'!$B$2</f>
        <v>0</v>
      </c>
      <c r="G349" s="244" t="str">
        <f>'PVC 130'!$B$7</f>
        <v>2019-04-1</v>
      </c>
      <c r="H349" s="110">
        <f>'PVC 130'!$I$3</f>
        <v>0</v>
      </c>
      <c r="I349" s="110" t="str">
        <f>SUBSTITUTE(SUBSTITUTE(SUBSTITUTE(SUBSTITUTE(SUBSTITUTE(A349,"RS135","RS130",1),"SS090","SS087",1),"RO135","RO130",1),"OP090","OP087",1),"RS120","RS110",1)</f>
        <v>OG-OSD---V-KLV-A</v>
      </c>
      <c r="J349" s="242">
        <f>'PVC 130'!H63</f>
        <v>0</v>
      </c>
    </row>
    <row r="350" spans="1:10" ht="12">
      <c r="A350" s="111" t="str">
        <f>SUBSTITUTE('PVC 130'!B64,"_",'PVC 130'!$E$44,1)</f>
        <v>OG-OSD---A-KLR-A</v>
      </c>
      <c r="B350" s="110">
        <f>'PVC 130'!$I$3</f>
        <v>0</v>
      </c>
      <c r="C350" s="110">
        <f>'PVC 130'!$I$6</f>
        <v>0</v>
      </c>
      <c r="D350" s="110">
        <f>'PVC 130'!$I$4</f>
        <v>0</v>
      </c>
      <c r="E350" s="110" t="str">
        <f>'PVC 130'!$I$5</f>
        <v>SHO</v>
      </c>
      <c r="F350" s="110">
        <f>'PVC 130'!$B$2</f>
        <v>0</v>
      </c>
      <c r="G350" s="244" t="str">
        <f>'PVC 130'!$B$7</f>
        <v>2019-04-1</v>
      </c>
      <c r="H350" s="110">
        <f>'PVC 130'!$I$3</f>
        <v>0</v>
      </c>
      <c r="I350" s="110" t="str">
        <f t="shared" si="16"/>
        <v>OG-OSD---A-KLR-A</v>
      </c>
      <c r="J350" s="110">
        <f>'PVC 130'!E64</f>
        <v>0</v>
      </c>
    </row>
    <row r="351" spans="1:10" ht="12">
      <c r="A351" s="111" t="str">
        <f>SUBSTITUTE('PVC 130'!B64,"_",'PVC 130'!$F$44,1)</f>
        <v>OG-OSD---B-KLR-A</v>
      </c>
      <c r="B351" s="110">
        <f>'PVC 130'!$I$3</f>
        <v>0</v>
      </c>
      <c r="C351" s="110">
        <f>'PVC 130'!$I$6</f>
        <v>0</v>
      </c>
      <c r="D351" s="110">
        <f>'PVC 130'!$I$4</f>
        <v>0</v>
      </c>
      <c r="E351" s="110" t="str">
        <f>'PVC 130'!$I$5</f>
        <v>SHO</v>
      </c>
      <c r="F351" s="110">
        <f>'PVC 130'!$B$2</f>
        <v>0</v>
      </c>
      <c r="G351" s="244" t="str">
        <f>'PVC 130'!$B$7</f>
        <v>2019-04-1</v>
      </c>
      <c r="H351" s="110">
        <f>'PVC 130'!$I$3</f>
        <v>0</v>
      </c>
      <c r="I351" s="110" t="str">
        <f t="shared" si="16"/>
        <v>OG-OSD---B-KLR-A</v>
      </c>
      <c r="J351" s="110">
        <f>'PVC 130'!F64</f>
        <v>0</v>
      </c>
    </row>
    <row r="352" spans="1:10" ht="12">
      <c r="A352" s="111" t="str">
        <f>SUBSTITUTE('PVC 130'!B64,"_",'PVC 130'!$G$44,1)</f>
        <v>OG-OSD---G-KLR-A</v>
      </c>
      <c r="B352" s="110">
        <f>'PVC 130'!$I$3</f>
        <v>0</v>
      </c>
      <c r="C352" s="110">
        <f>'PVC 130'!$I$6</f>
        <v>0</v>
      </c>
      <c r="D352" s="110">
        <f>'PVC 130'!$I$4</f>
        <v>0</v>
      </c>
      <c r="E352" s="110" t="str">
        <f>'PVC 130'!$I$5</f>
        <v>SHO</v>
      </c>
      <c r="F352" s="110">
        <f>'PVC 130'!$B$2</f>
        <v>0</v>
      </c>
      <c r="G352" s="244" t="str">
        <f>'PVC 130'!$B$7</f>
        <v>2019-04-1</v>
      </c>
      <c r="H352" s="110">
        <f>'PVC 130'!$I$3</f>
        <v>0</v>
      </c>
      <c r="I352" s="110" t="str">
        <f t="shared" si="16"/>
        <v>OG-OSD---G-KLR-A</v>
      </c>
      <c r="J352" s="110">
        <f>'PVC 130'!G64</f>
        <v>0</v>
      </c>
    </row>
    <row r="353" spans="1:10" ht="12">
      <c r="A353" s="111" t="str">
        <f>SUBSTITUTE('PVC 130'!B64,"_",'PVC 130'!$H$44,1)</f>
        <v>OG-OSD---V-KLR-A</v>
      </c>
      <c r="B353" s="110">
        <f>'PVC 130'!$I$3</f>
        <v>0</v>
      </c>
      <c r="C353" s="110">
        <f>'PVC 130'!$I$6</f>
        <v>0</v>
      </c>
      <c r="D353" s="110">
        <f>'PVC 130'!$I$4</f>
        <v>0</v>
      </c>
      <c r="E353" s="110" t="str">
        <f>'PVC 130'!$I$5</f>
        <v>SHO</v>
      </c>
      <c r="F353" s="110">
        <f>'PVC 130'!$B$2</f>
        <v>0</v>
      </c>
      <c r="G353" s="244" t="str">
        <f>'PVC 130'!$B$7</f>
        <v>2019-04-1</v>
      </c>
      <c r="H353" s="110">
        <f>'PVC 130'!$I$3</f>
        <v>0</v>
      </c>
      <c r="I353" s="110" t="str">
        <f t="shared" si="16"/>
        <v>OG-OSD---V-KLR-A</v>
      </c>
      <c r="J353" s="242">
        <f>'PVC 130'!H64</f>
        <v>0</v>
      </c>
    </row>
    <row r="354" spans="1:10" ht="12">
      <c r="A354" s="111" t="str">
        <f>SUBSTITUTE('PVC 150'!B12,"_",'PVC 150'!$D$10)</f>
        <v>RE150-A-RY400-G</v>
      </c>
      <c r="B354" s="110">
        <f>'PVC 150'!$I$4</f>
        <v>0</v>
      </c>
      <c r="C354" s="110">
        <f>'PVC 150'!$I$7</f>
        <v>0</v>
      </c>
      <c r="D354" s="110">
        <f>'PVC 150'!$I$5</f>
        <v>0</v>
      </c>
      <c r="E354" s="110" t="str">
        <f>'PVC 130'!$I$5</f>
        <v>SHO</v>
      </c>
      <c r="F354" s="110">
        <f>'PVC 150'!$B$2</f>
        <v>0</v>
      </c>
      <c r="G354" s="244" t="str">
        <f>'PVC 150'!$B$7</f>
        <v>2019-04-1</v>
      </c>
      <c r="H354" s="110">
        <f>'PVC 150'!$I$4</f>
        <v>0</v>
      </c>
      <c r="I354" s="110" t="str">
        <f t="shared" si="16"/>
        <v>RE150-A-RY400-G</v>
      </c>
      <c r="J354" s="110">
        <f>'PVC 150'!D12</f>
        <v>0</v>
      </c>
    </row>
    <row r="355" spans="1:10" ht="12">
      <c r="A355" s="111" t="str">
        <f>SUBSTITUTE('PVC 150'!B13,"_",'PVC 150'!$D$10)</f>
        <v>RE150-A-HP----G</v>
      </c>
      <c r="B355" s="110">
        <f>'PVC 150'!$I$4</f>
        <v>0</v>
      </c>
      <c r="C355" s="110">
        <f>'PVC 150'!$I$7</f>
        <v>0</v>
      </c>
      <c r="D355" s="110">
        <f>'PVC 150'!$I$5</f>
        <v>0</v>
      </c>
      <c r="E355" s="110" t="str">
        <f>'PVC 130'!$I$5</f>
        <v>SHO</v>
      </c>
      <c r="F355" s="110">
        <f>'PVC 150'!$B$2</f>
        <v>0</v>
      </c>
      <c r="G355" s="244" t="str">
        <f>'PVC 150'!$B$7</f>
        <v>2019-04-1</v>
      </c>
      <c r="H355" s="110">
        <f>'PVC 150'!$I$4</f>
        <v>0</v>
      </c>
      <c r="I355" s="110" t="str">
        <f aca="true" t="shared" si="17" ref="I355:I375">SUBSTITUTE(SUBSTITUTE(SUBSTITUTE(SUBSTITUTE(SUBSTITUTE(A355,"RS135","RS130",1),"SS090","SS087",1),"RO135","RO130",1),"OP090","OP087",1),"RS120","RS110",1)</f>
        <v>RE150-A-HP----G</v>
      </c>
      <c r="J355" s="110">
        <f>'PVC 150'!D13</f>
        <v>0</v>
      </c>
    </row>
    <row r="356" spans="1:10" ht="12">
      <c r="A356" s="111" t="str">
        <f>SUBSTITUTE('PVC 150'!B14,"_",'PVC 150'!$D$10)</f>
        <v>RE150-A-HM----D</v>
      </c>
      <c r="B356" s="110">
        <f>'PVC 150'!$I$4</f>
        <v>0</v>
      </c>
      <c r="C356" s="110">
        <f>'PVC 150'!$I$7</f>
        <v>0</v>
      </c>
      <c r="D356" s="110">
        <f>'PVC 150'!$I$5</f>
        <v>0</v>
      </c>
      <c r="E356" s="110" t="str">
        <f>'PVC 130'!$I$5</f>
        <v>SHO</v>
      </c>
      <c r="F356" s="110">
        <f>'PVC 150'!$B$2</f>
        <v>0</v>
      </c>
      <c r="G356" s="244" t="str">
        <f>'PVC 150'!$B$7</f>
        <v>2019-04-1</v>
      </c>
      <c r="H356" s="110">
        <f>'PVC 150'!$I$4</f>
        <v>0</v>
      </c>
      <c r="I356" s="110" t="str">
        <f t="shared" si="17"/>
        <v>RE150-A-HM----D</v>
      </c>
      <c r="J356" s="110">
        <f>'PVC 150'!D14</f>
        <v>0</v>
      </c>
    </row>
    <row r="357" spans="1:10" ht="12">
      <c r="A357" s="111" t="str">
        <f>SUBSTITUTE('PVC 150'!B15,"_",'PVC 150'!$D$10)</f>
        <v>RE150-A-LA----G</v>
      </c>
      <c r="B357" s="110">
        <f>'PVC 150'!$I$4</f>
        <v>0</v>
      </c>
      <c r="C357" s="110">
        <f>'PVC 150'!$I$7</f>
        <v>0</v>
      </c>
      <c r="D357" s="110">
        <f>'PVC 150'!$I$5</f>
        <v>0</v>
      </c>
      <c r="E357" s="110" t="str">
        <f>'PVC 130'!$I$5</f>
        <v>SHO</v>
      </c>
      <c r="F357" s="110">
        <f>'PVC 150'!$B$2</f>
        <v>0</v>
      </c>
      <c r="G357" s="244" t="str">
        <f>'PVC 150'!$B$7</f>
        <v>2019-04-1</v>
      </c>
      <c r="H357" s="110">
        <f>'PVC 150'!$I$4</f>
        <v>0</v>
      </c>
      <c r="I357" s="110" t="str">
        <f t="shared" si="17"/>
        <v>RE150-A-LA----G</v>
      </c>
      <c r="J357" s="110">
        <f>'PVC 150'!D15</f>
        <v>0</v>
      </c>
    </row>
    <row r="358" spans="1:10" ht="12">
      <c r="A358" s="111" t="str">
        <f>SUBSTITUTE('PVC 150'!B16,"_",'PVC 150'!$D$10)</f>
        <v>RE150-A-LW090-A</v>
      </c>
      <c r="B358" s="110">
        <f>'PVC 150'!$I$4</f>
        <v>0</v>
      </c>
      <c r="C358" s="110">
        <f>'PVC 150'!$I$7</f>
        <v>0</v>
      </c>
      <c r="D358" s="110">
        <f>'PVC 150'!$I$5</f>
        <v>0</v>
      </c>
      <c r="E358" s="110" t="str">
        <f>'PVC 130'!$I$5</f>
        <v>SHO</v>
      </c>
      <c r="F358" s="110">
        <f>'PVC 150'!$B$2</f>
        <v>0</v>
      </c>
      <c r="G358" s="244" t="str">
        <f>'PVC 150'!$B$7</f>
        <v>2019-04-1</v>
      </c>
      <c r="H358" s="110">
        <f>'PVC 150'!$I$4</f>
        <v>0</v>
      </c>
      <c r="I358" s="110" t="str">
        <f t="shared" si="17"/>
        <v>RE150-A-LW090-A</v>
      </c>
      <c r="J358" s="110">
        <f>'PVC 150'!D16</f>
        <v>0</v>
      </c>
    </row>
    <row r="359" spans="1:10" ht="12">
      <c r="A359" s="111" t="str">
        <f>SUBSTITUTE('PVC 150'!B17,"_",'PVC 150'!$D$10)</f>
        <v>RE150-A-LZ090-A</v>
      </c>
      <c r="B359" s="110">
        <f>'PVC 150'!$I$4</f>
        <v>0</v>
      </c>
      <c r="C359" s="110">
        <f>'PVC 150'!$I$7</f>
        <v>0</v>
      </c>
      <c r="D359" s="110">
        <f>'PVC 150'!$I$5</f>
        <v>0</v>
      </c>
      <c r="E359" s="110" t="str">
        <f>'PVC 130'!$I$5</f>
        <v>SHO</v>
      </c>
      <c r="F359" s="110">
        <f>'PVC 150'!$B$2</f>
        <v>0</v>
      </c>
      <c r="G359" s="244" t="str">
        <f>'PVC 150'!$B$7</f>
        <v>2019-04-1</v>
      </c>
      <c r="H359" s="110">
        <f>'PVC 150'!$I$4</f>
        <v>0</v>
      </c>
      <c r="I359" s="110" t="str">
        <f t="shared" si="17"/>
        <v>RE150-A-LZ090-A</v>
      </c>
      <c r="J359" s="110">
        <f>'PVC 150'!D17</f>
        <v>0</v>
      </c>
    </row>
    <row r="360" spans="1:10" ht="12">
      <c r="A360" s="111" t="str">
        <f>SUBSTITUTE('PVC 150'!B18,"_",'PVC 150'!$D$10)</f>
        <v>RE150-A-LW135-X</v>
      </c>
      <c r="B360" s="110">
        <f>'PVC 150'!$I$4</f>
        <v>0</v>
      </c>
      <c r="C360" s="110">
        <f>'PVC 150'!$I$7</f>
        <v>0</v>
      </c>
      <c r="D360" s="110">
        <f>'PVC 150'!$I$5</f>
        <v>0</v>
      </c>
      <c r="E360" s="110" t="str">
        <f>'PVC 130'!$I$5</f>
        <v>SHO</v>
      </c>
      <c r="F360" s="110">
        <f>'PVC 150'!$B$2</f>
        <v>0</v>
      </c>
      <c r="G360" s="244" t="str">
        <f>'PVC 150'!$B$7</f>
        <v>2019-04-1</v>
      </c>
      <c r="H360" s="110">
        <f>'PVC 150'!$I$4</f>
        <v>0</v>
      </c>
      <c r="I360" s="110" t="str">
        <f t="shared" si="17"/>
        <v>RE150-A-LW135-X</v>
      </c>
      <c r="J360" s="110">
        <f>'PVC 150'!D18</f>
        <v>0</v>
      </c>
    </row>
    <row r="361" spans="1:10" ht="12">
      <c r="A361" s="111" t="str">
        <f>SUBSTITUTE('PVC 150'!B19,"_",'PVC 150'!$D$10)</f>
        <v>RE150-A-LZ135-X</v>
      </c>
      <c r="B361" s="110">
        <f>'PVC 150'!$I$4</f>
        <v>0</v>
      </c>
      <c r="C361" s="110">
        <f>'PVC 150'!$I$7</f>
        <v>0</v>
      </c>
      <c r="D361" s="110">
        <f>'PVC 150'!$I$5</f>
        <v>0</v>
      </c>
      <c r="E361" s="110" t="str">
        <f>'PVC 130'!$I$5</f>
        <v>SHO</v>
      </c>
      <c r="F361" s="110">
        <f>'PVC 150'!$B$2</f>
        <v>0</v>
      </c>
      <c r="G361" s="244" t="str">
        <f>'PVC 150'!$B$7</f>
        <v>2019-04-1</v>
      </c>
      <c r="H361" s="110">
        <f>'PVC 150'!$I$4</f>
        <v>0</v>
      </c>
      <c r="I361" s="110" t="str">
        <f t="shared" si="17"/>
        <v>RE150-A-LZ135-X</v>
      </c>
      <c r="J361" s="110">
        <f>'PVC 150'!D19</f>
        <v>0</v>
      </c>
    </row>
    <row r="362" spans="1:10" ht="12">
      <c r="A362" s="111" t="str">
        <f>SUBSTITUTE('PVC 150'!B20,"_",'PVC 150'!$D$10,1)</f>
        <v>RE150-A-LW___-X</v>
      </c>
      <c r="B362" s="110">
        <f>'PVC 150'!$I$4</f>
        <v>0</v>
      </c>
      <c r="C362" s="110">
        <f>'PVC 150'!$I$7</f>
        <v>0</v>
      </c>
      <c r="D362" s="110">
        <f>'PVC 150'!$I$5</f>
        <v>0</v>
      </c>
      <c r="E362" s="110" t="str">
        <f>'PVC 130'!$I$5</f>
        <v>SHO</v>
      </c>
      <c r="F362" s="110">
        <f>'PVC 150'!$B$2</f>
        <v>0</v>
      </c>
      <c r="G362" s="244" t="str">
        <f>'PVC 150'!$B$7</f>
        <v>2019-04-1</v>
      </c>
      <c r="H362" s="110">
        <f>'PVC 150'!$I$4</f>
        <v>0</v>
      </c>
      <c r="I362" s="110" t="str">
        <f t="shared" si="17"/>
        <v>RE150-A-LW___-X</v>
      </c>
      <c r="J362" s="110">
        <f>'PVC 150'!D20</f>
        <v>0</v>
      </c>
    </row>
    <row r="363" spans="1:10" ht="12">
      <c r="A363" s="111" t="str">
        <f>SUBSTITUTE('PVC 150'!B21,"_",'PVC 150'!$D$10,1)</f>
        <v>RE150-A-LZ___-X</v>
      </c>
      <c r="B363" s="110">
        <f>'PVC 150'!$I$4</f>
        <v>0</v>
      </c>
      <c r="C363" s="110">
        <f>'PVC 150'!$I$7</f>
        <v>0</v>
      </c>
      <c r="D363" s="110">
        <f>'PVC 150'!$I$5</f>
        <v>0</v>
      </c>
      <c r="E363" s="110" t="str">
        <f>'PVC 130'!$I$5</f>
        <v>SHO</v>
      </c>
      <c r="F363" s="110">
        <f>'PVC 150'!$B$2</f>
        <v>0</v>
      </c>
      <c r="G363" s="244" t="str">
        <f>'PVC 150'!$B$7</f>
        <v>2019-04-1</v>
      </c>
      <c r="H363" s="110">
        <f>'PVC 150'!$I$4</f>
        <v>0</v>
      </c>
      <c r="I363" s="110" t="str">
        <f t="shared" si="17"/>
        <v>RE150-A-LZ___-X</v>
      </c>
      <c r="J363" s="110">
        <f>'PVC 150'!D21</f>
        <v>0</v>
      </c>
    </row>
    <row r="364" spans="1:10" ht="12">
      <c r="A364" s="111" t="str">
        <f>SUBSTITUTE('PVC 150'!B22,"_",'PVC 150'!$D$10,1)</f>
        <v>RE150-A-LE___-X</v>
      </c>
      <c r="B364" s="110">
        <f>'PVC 150'!$I$4</f>
        <v>0</v>
      </c>
      <c r="C364" s="110">
        <f>'PVC 150'!$I$7</f>
        <v>0</v>
      </c>
      <c r="D364" s="110">
        <f>'PVC 150'!$I$5</f>
        <v>0</v>
      </c>
      <c r="E364" s="110" t="str">
        <f>'PVC 130'!$I$5</f>
        <v>SHO</v>
      </c>
      <c r="F364" s="110">
        <f>'PVC 150'!$B$2</f>
        <v>0</v>
      </c>
      <c r="G364" s="244" t="str">
        <f>'PVC 150'!$B$7</f>
        <v>2019-04-1</v>
      </c>
      <c r="H364" s="110">
        <f>'PVC 150'!$I$4</f>
        <v>0</v>
      </c>
      <c r="I364" s="110" t="str">
        <f t="shared" si="17"/>
        <v>RE150-A-LE___-X</v>
      </c>
      <c r="J364" s="110">
        <f>'PVC 150'!D22</f>
        <v>0</v>
      </c>
    </row>
    <row r="365" spans="1:10" ht="12">
      <c r="A365" s="111" t="str">
        <f>SUBSTITUTE('PVC 150'!B23,"_",'PVC 150'!$D$10,1)</f>
        <v>RE150-A-LV___-X</v>
      </c>
      <c r="B365" s="110">
        <f>'PVC 150'!$I$4</f>
        <v>0</v>
      </c>
      <c r="C365" s="110">
        <f>'PVC 150'!$I$7</f>
        <v>0</v>
      </c>
      <c r="D365" s="110">
        <f>'PVC 150'!$I$5</f>
        <v>0</v>
      </c>
      <c r="E365" s="110" t="str">
        <f>'PVC 130'!$I$5</f>
        <v>SHO</v>
      </c>
      <c r="F365" s="110">
        <f>'PVC 150'!$B$2</f>
        <v>0</v>
      </c>
      <c r="G365" s="244" t="str">
        <f>'PVC 150'!$B$7</f>
        <v>2019-04-1</v>
      </c>
      <c r="H365" s="110">
        <f>'PVC 150'!$I$4</f>
        <v>0</v>
      </c>
      <c r="I365" s="110" t="str">
        <f t="shared" si="17"/>
        <v>RE150-A-LV___-X</v>
      </c>
      <c r="J365" s="110">
        <f>'PVC 150'!D23</f>
        <v>0</v>
      </c>
    </row>
    <row r="366" spans="1:10" ht="12" customHeight="1">
      <c r="A366" s="111" t="str">
        <f>SUBSTITUTE('PVC 150'!B24,"_",'PVC 150'!$D$10)</f>
        <v>RE150-A-OP100-G</v>
      </c>
      <c r="B366" s="110">
        <f>'PVC 150'!$I$4</f>
        <v>0</v>
      </c>
      <c r="C366" s="110">
        <f>'PVC 150'!$I$7</f>
        <v>0</v>
      </c>
      <c r="D366" s="110">
        <f>'PVC 150'!$I$5</f>
        <v>0</v>
      </c>
      <c r="E366" s="110" t="str">
        <f>'PVC 130'!$I$5</f>
        <v>SHO</v>
      </c>
      <c r="F366" s="110">
        <f>'PVC 150'!$B$2</f>
        <v>0</v>
      </c>
      <c r="G366" s="244" t="str">
        <f>'PVC 150'!$B$7</f>
        <v>2019-04-1</v>
      </c>
      <c r="H366" s="110">
        <f>'PVC 150'!$I$4</f>
        <v>0</v>
      </c>
      <c r="I366" s="110" t="str">
        <f t="shared" si="17"/>
        <v>RE150-A-OP100-G</v>
      </c>
      <c r="J366" s="110">
        <f>'PVC 150'!D24</f>
        <v>0</v>
      </c>
    </row>
    <row r="367" spans="1:10" ht="12.75" customHeight="1">
      <c r="A367" s="111" t="str">
        <f>SUBSTITUTE('PVC 150'!B25,"_",'PVC 150'!$D$10)</f>
        <v>RE150-A-ZL----G</v>
      </c>
      <c r="B367" s="110">
        <f>'PVC 150'!$I$4</f>
        <v>0</v>
      </c>
      <c r="C367" s="110">
        <f>'PVC 150'!$I$7</f>
        <v>0</v>
      </c>
      <c r="D367" s="110">
        <f>'PVC 150'!$I$5</f>
        <v>0</v>
      </c>
      <c r="E367" s="110" t="str">
        <f>'PVC 130'!$I$5</f>
        <v>SHO</v>
      </c>
      <c r="F367" s="110">
        <f>'PVC 150'!$B$2</f>
        <v>0</v>
      </c>
      <c r="G367" s="244" t="str">
        <f>'PVC 150'!$B$7</f>
        <v>2019-04-1</v>
      </c>
      <c r="H367" s="110">
        <f>'PVC 150'!$I$4</f>
        <v>0</v>
      </c>
      <c r="I367" s="110" t="str">
        <f t="shared" si="17"/>
        <v>RE150-A-ZL----G</v>
      </c>
      <c r="J367" s="110">
        <f>'PVC 150'!D25</f>
        <v>0</v>
      </c>
    </row>
    <row r="368" spans="1:10" ht="12.75" customHeight="1">
      <c r="A368" s="111" t="str">
        <f>SUBSTITUTE('PVC 150'!B26,"_",'PVC 150'!$D$10)</f>
        <v>RE150-A-ZP----G</v>
      </c>
      <c r="B368" s="110">
        <f>'PVC 150'!$I$4</f>
        <v>0</v>
      </c>
      <c r="C368" s="110">
        <f>'PVC 150'!$I$7</f>
        <v>0</v>
      </c>
      <c r="D368" s="110">
        <f>'PVC 150'!$I$5</f>
        <v>0</v>
      </c>
      <c r="E368" s="110" t="str">
        <f>'PVC 130'!$I$5</f>
        <v>SHO</v>
      </c>
      <c r="F368" s="110">
        <f>'PVC 150'!$B$2</f>
        <v>0</v>
      </c>
      <c r="G368" s="244" t="str">
        <f>'PVC 150'!$B$7</f>
        <v>2019-04-1</v>
      </c>
      <c r="H368" s="110">
        <f>'PVC 150'!$I$4</f>
        <v>0</v>
      </c>
      <c r="I368" s="110" t="str">
        <f t="shared" si="17"/>
        <v>RE150-A-ZP----G</v>
      </c>
      <c r="J368" s="110">
        <f>'PVC 150'!D26</f>
        <v>0</v>
      </c>
    </row>
    <row r="369" spans="1:10" ht="12.75" customHeight="1">
      <c r="A369" s="111" t="str">
        <f>SUBSTITUTE('PVC 150'!B28,"_",'PVC 150'!$D$10)</f>
        <v>SP100-A-RU400-G</v>
      </c>
      <c r="B369" s="110">
        <f>'PVC 150'!$I$4</f>
        <v>0</v>
      </c>
      <c r="C369" s="110">
        <f>'PVC 150'!$I$7</f>
        <v>0</v>
      </c>
      <c r="D369" s="110">
        <f>'PVC 150'!$I$5</f>
        <v>0</v>
      </c>
      <c r="E369" s="110" t="str">
        <f>'PVC 130'!$I$5</f>
        <v>SHO</v>
      </c>
      <c r="F369" s="110">
        <f>'PVC 150'!$B$2</f>
        <v>0</v>
      </c>
      <c r="G369" s="244" t="str">
        <f>'PVC 150'!$B$7</f>
        <v>2019-04-1</v>
      </c>
      <c r="H369" s="110">
        <f>'PVC 150'!$I$4</f>
        <v>0</v>
      </c>
      <c r="I369" s="110" t="str">
        <f t="shared" si="17"/>
        <v>SP100-A-RU400-G</v>
      </c>
      <c r="J369" s="110">
        <f>'PVC 150'!D28</f>
        <v>0</v>
      </c>
    </row>
    <row r="370" spans="1:10" ht="12.75" customHeight="1">
      <c r="A370" s="111" t="str">
        <f>SUBSTITUTE('PVC 150'!B29,"_",'PVC 150'!$D$10)</f>
        <v>SP100-A-MU----G</v>
      </c>
      <c r="B370" s="110">
        <f>'PVC 150'!$I$4</f>
        <v>0</v>
      </c>
      <c r="C370" s="110">
        <f>'PVC 150'!$I$7</f>
        <v>0</v>
      </c>
      <c r="D370" s="110">
        <f>'PVC 150'!$I$5</f>
        <v>0</v>
      </c>
      <c r="E370" s="110" t="str">
        <f>'PVC 130'!$I$5</f>
        <v>SHO</v>
      </c>
      <c r="F370" s="110">
        <f>'PVC 150'!$B$2</f>
        <v>0</v>
      </c>
      <c r="G370" s="244" t="str">
        <f>'PVC 150'!$B$7</f>
        <v>2019-04-1</v>
      </c>
      <c r="H370" s="110">
        <f>'PVC 150'!$I$4</f>
        <v>0</v>
      </c>
      <c r="I370" s="110" t="str">
        <f t="shared" si="17"/>
        <v>SP100-A-MU----G</v>
      </c>
      <c r="J370" s="110">
        <f>'PVC 150'!D29</f>
        <v>0</v>
      </c>
    </row>
    <row r="371" spans="1:10" ht="12.75" customHeight="1">
      <c r="A371" s="111" t="str">
        <f>SUBSTITUTE('PVC 150'!B30,"_",'PVC 150'!$D$10)</f>
        <v>SP100-A-KO067-G</v>
      </c>
      <c r="B371" s="110">
        <f>'PVC 150'!$I$4</f>
        <v>0</v>
      </c>
      <c r="C371" s="110">
        <f>'PVC 150'!$I$7</f>
        <v>0</v>
      </c>
      <c r="D371" s="110">
        <f>'PVC 150'!$I$5</f>
        <v>0</v>
      </c>
      <c r="E371" s="110" t="str">
        <f>'PVC 130'!$I$5</f>
        <v>SHO</v>
      </c>
      <c r="F371" s="110">
        <f>'PVC 150'!$B$2</f>
        <v>0</v>
      </c>
      <c r="G371" s="244" t="str">
        <f>'PVC 150'!$B$7</f>
        <v>2019-04-1</v>
      </c>
      <c r="H371" s="110">
        <f>'PVC 150'!$I$4</f>
        <v>0</v>
      </c>
      <c r="I371" s="110" t="str">
        <f t="shared" si="17"/>
        <v>SP100-A-KO067-G</v>
      </c>
      <c r="J371" s="110">
        <f>'PVC 150'!D30</f>
        <v>0</v>
      </c>
    </row>
    <row r="372" spans="1:10" ht="12.75" customHeight="1">
      <c r="A372" s="111" t="str">
        <f>SUBSTITUTE('PVC 150'!B31,"_",'PVC 150'!$D$10)</f>
        <v>SP100-A-KO045-G</v>
      </c>
      <c r="B372" s="110">
        <f>'PVC 150'!$I$4</f>
        <v>0</v>
      </c>
      <c r="C372" s="110">
        <f>'PVC 150'!$I$7</f>
        <v>0</v>
      </c>
      <c r="D372" s="110">
        <f>'PVC 150'!$I$5</f>
        <v>0</v>
      </c>
      <c r="E372" s="110" t="str">
        <f>'PVC 130'!$I$5</f>
        <v>SHO</v>
      </c>
      <c r="F372" s="110">
        <f>'PVC 150'!$B$2</f>
        <v>0</v>
      </c>
      <c r="G372" s="244" t="str">
        <f>'PVC 150'!$B$7</f>
        <v>2019-04-1</v>
      </c>
      <c r="H372" s="110">
        <f>'PVC 150'!$I$4</f>
        <v>0</v>
      </c>
      <c r="I372" s="110" t="str">
        <f t="shared" si="17"/>
        <v>SP100-A-KO045-G</v>
      </c>
      <c r="J372" s="110">
        <f>'PVC 150'!D31</f>
        <v>0</v>
      </c>
    </row>
    <row r="373" spans="1:10" ht="12.75" customHeight="1">
      <c r="A373" s="111" t="str">
        <f>SUBSTITUTE('PVC 150'!B32,"_",'PVC 150'!$D$10)</f>
        <v>SP100-A-TR067-G</v>
      </c>
      <c r="B373" s="110">
        <f>'PVC 150'!$I$4</f>
        <v>0</v>
      </c>
      <c r="C373" s="110">
        <f>'PVC 150'!$I$7</f>
        <v>0</v>
      </c>
      <c r="D373" s="110">
        <f>'PVC 150'!$I$5</f>
        <v>0</v>
      </c>
      <c r="E373" s="110" t="str">
        <f>'PVC 130'!$I$5</f>
        <v>SHO</v>
      </c>
      <c r="F373" s="110">
        <f>'PVC 150'!$B$2</f>
        <v>0</v>
      </c>
      <c r="G373" s="244" t="str">
        <f>'PVC 150'!$B$7</f>
        <v>2019-04-1</v>
      </c>
      <c r="H373" s="110">
        <f>'PVC 150'!$I$4</f>
        <v>0</v>
      </c>
      <c r="I373" s="110" t="str">
        <f t="shared" si="17"/>
        <v>SP100-A-TR067-G</v>
      </c>
      <c r="J373" s="110">
        <f>'PVC 150'!D32</f>
        <v>0</v>
      </c>
    </row>
    <row r="374" spans="1:10" ht="12.75" customHeight="1">
      <c r="A374" s="111" t="str">
        <f>SUBSTITUTE('PVC 150'!B33,"_",'PVC 150'!$D$10)</f>
        <v>SP100-A-OD----A</v>
      </c>
      <c r="B374" s="110">
        <f>'PVC 150'!$I$4</f>
        <v>0</v>
      </c>
      <c r="C374" s="110">
        <f>'PVC 150'!$I$7</f>
        <v>0</v>
      </c>
      <c r="D374" s="110">
        <f>'PVC 150'!$I$5</f>
        <v>0</v>
      </c>
      <c r="E374" s="110" t="str">
        <f>'PVC 130'!$I$5</f>
        <v>SHO</v>
      </c>
      <c r="F374" s="110">
        <f>'PVC 150'!$B$2</f>
        <v>0</v>
      </c>
      <c r="G374" s="244" t="str">
        <f>'PVC 150'!$B$7</f>
        <v>2019-04-1</v>
      </c>
      <c r="H374" s="110">
        <f>'PVC 150'!$I$4</f>
        <v>0</v>
      </c>
      <c r="I374" s="110" t="str">
        <f>SUBSTITUTE(SUBSTITUTE(SUBSTITUTE(SUBSTITUTE(SUBSTITUTE(A374,"RS135","RS130",1),"SS090","SS087",1),"RO135","RO130",1),"OP090","OP087",1),"RS120","RS110",1)</f>
        <v>SP100-A-OD----A</v>
      </c>
      <c r="J374" s="110">
        <f>'PVC 150'!D33</f>
        <v>0</v>
      </c>
    </row>
    <row r="375" spans="1:10" ht="12.75" customHeight="1">
      <c r="A375" s="111" t="str">
        <f>SUBSTITUTE('PVC 150'!B34,"_",'PVC 150'!$D$10)</f>
        <v>SP100-A-RE110</v>
      </c>
      <c r="B375" s="110">
        <f>'PVC 150'!$I$4</f>
        <v>0</v>
      </c>
      <c r="C375" s="110">
        <f>'PVC 150'!$I$7</f>
        <v>0</v>
      </c>
      <c r="D375" s="110">
        <f>'PVC 150'!$I$5</f>
        <v>0</v>
      </c>
      <c r="E375" s="110" t="str">
        <f>'PVC 130'!$I$5</f>
        <v>SHO</v>
      </c>
      <c r="F375" s="110">
        <f>'PVC 150'!$B$2</f>
        <v>0</v>
      </c>
      <c r="G375" s="244" t="str">
        <f>'PVC 150'!$B$7</f>
        <v>2019-04-1</v>
      </c>
      <c r="H375" s="110">
        <f>'PVC 150'!$I$4</f>
        <v>0</v>
      </c>
      <c r="I375" s="110" t="str">
        <f t="shared" si="17"/>
        <v>SP100-A-RE110</v>
      </c>
      <c r="J375" s="110">
        <f>'PVC 150'!D34</f>
        <v>0</v>
      </c>
    </row>
    <row r="376" spans="1:10" ht="12.75" customHeight="1">
      <c r="A376" s="111" t="str">
        <f>SUBSTITUTE('PVC 150'!B12,"_",'PVC 150'!$E$10)</f>
        <v>RE150-V-RY400-G</v>
      </c>
      <c r="B376" s="110">
        <f>'PVC 150'!$I$4</f>
        <v>0</v>
      </c>
      <c r="C376" s="110">
        <f>'PVC 150'!$I$7</f>
        <v>0</v>
      </c>
      <c r="D376" s="110">
        <f>'PVC 150'!$I$5</f>
        <v>0</v>
      </c>
      <c r="E376" s="110" t="str">
        <f>'PVC 150'!$I$6</f>
        <v>SHO</v>
      </c>
      <c r="F376" s="110">
        <f>'PVC 150'!$B$2</f>
        <v>0</v>
      </c>
      <c r="G376" s="244" t="str">
        <f>'PVC 150'!$B$7</f>
        <v>2019-04-1</v>
      </c>
      <c r="H376" s="110">
        <f>'PVC 150'!$I$4</f>
        <v>0</v>
      </c>
      <c r="I376" s="110" t="str">
        <f>SUBSTITUTE(SUBSTITUTE(SUBSTITUTE(SUBSTITUTE(SUBSTITUTE(A376,"RS135","RS130",1),"SS090","SS087",1),"RO135","RO130",1),"OP090","OP087",1),"RS120","RS110",1)</f>
        <v>RE150-V-RY400-G</v>
      </c>
      <c r="J376" s="110">
        <f>'PVC 150'!E12</f>
        <v>0</v>
      </c>
    </row>
    <row r="377" spans="1:10" ht="12.75" customHeight="1">
      <c r="A377" s="111" t="str">
        <f>SUBSTITUTE('PVC 150'!B13,"_",'PVC 150'!$E$10)</f>
        <v>RE150-V-HP----G</v>
      </c>
      <c r="B377" s="110">
        <f>'PVC 150'!$I$4</f>
        <v>0</v>
      </c>
      <c r="C377" s="110">
        <f>'PVC 150'!$I$7</f>
        <v>0</v>
      </c>
      <c r="D377" s="110">
        <f>'PVC 150'!$I$5</f>
        <v>0</v>
      </c>
      <c r="E377" s="110" t="str">
        <f>'PVC 150'!$I$6</f>
        <v>SHO</v>
      </c>
      <c r="F377" s="110">
        <f>'PVC 150'!$B$2</f>
        <v>0</v>
      </c>
      <c r="G377" s="244" t="str">
        <f>'PVC 150'!$B$7</f>
        <v>2019-04-1</v>
      </c>
      <c r="H377" s="110">
        <f>'PVC 150'!$I$4</f>
        <v>0</v>
      </c>
      <c r="I377" s="110" t="str">
        <f aca="true" t="shared" si="18" ref="I377:I390">SUBSTITUTE(SUBSTITUTE(SUBSTITUTE(SUBSTITUTE(SUBSTITUTE(A377,"RS135","RS130",1),"SS090","SS087",1),"RO135","RO130",1),"OP090","OP087",1),"RS120","RS110",1)</f>
        <v>RE150-V-HP----G</v>
      </c>
      <c r="J377" s="110">
        <f>'PVC 150'!E13</f>
        <v>0</v>
      </c>
    </row>
    <row r="378" spans="1:10" ht="12.75" customHeight="1">
      <c r="A378" s="111" t="str">
        <f>SUBSTITUTE('PVC 150'!B14,"_",'PVC 150'!$E$10)</f>
        <v>RE150-V-HM----D</v>
      </c>
      <c r="B378" s="110">
        <f>'PVC 150'!$I$4</f>
        <v>0</v>
      </c>
      <c r="C378" s="110">
        <f>'PVC 150'!$I$7</f>
        <v>0</v>
      </c>
      <c r="D378" s="110">
        <f>'PVC 150'!$I$5</f>
        <v>0</v>
      </c>
      <c r="E378" s="110" t="str">
        <f>'PVC 150'!$I$6</f>
        <v>SHO</v>
      </c>
      <c r="F378" s="110">
        <f>'PVC 150'!$B$2</f>
        <v>0</v>
      </c>
      <c r="G378" s="244" t="str">
        <f>'PVC 150'!$B$7</f>
        <v>2019-04-1</v>
      </c>
      <c r="H378" s="110">
        <f>'PVC 150'!$I$4</f>
        <v>0</v>
      </c>
      <c r="I378" s="110" t="str">
        <f t="shared" si="18"/>
        <v>RE150-V-HM----D</v>
      </c>
      <c r="J378" s="110">
        <f>'PVC 150'!E14</f>
        <v>0</v>
      </c>
    </row>
    <row r="379" spans="1:10" ht="12.75" customHeight="1">
      <c r="A379" s="111" t="str">
        <f>SUBSTITUTE('PVC 150'!B15,"_",'PVC 150'!$E$10)</f>
        <v>RE150-V-LA----G</v>
      </c>
      <c r="B379" s="110">
        <f>'PVC 150'!$I$4</f>
        <v>0</v>
      </c>
      <c r="C379" s="110">
        <f>'PVC 150'!$I$7</f>
        <v>0</v>
      </c>
      <c r="D379" s="110">
        <f>'PVC 150'!$I$5</f>
        <v>0</v>
      </c>
      <c r="E379" s="110" t="str">
        <f>'PVC 150'!$I$6</f>
        <v>SHO</v>
      </c>
      <c r="F379" s="110">
        <f>'PVC 150'!$B$2</f>
        <v>0</v>
      </c>
      <c r="G379" s="244" t="str">
        <f>'PVC 150'!$B$7</f>
        <v>2019-04-1</v>
      </c>
      <c r="H379" s="110">
        <f>'PVC 150'!$I$4</f>
        <v>0</v>
      </c>
      <c r="I379" s="110" t="str">
        <f t="shared" si="18"/>
        <v>RE150-V-LA----G</v>
      </c>
      <c r="J379" s="110">
        <f>'PVC 150'!E15</f>
        <v>0</v>
      </c>
    </row>
    <row r="380" spans="1:10" ht="12.75" customHeight="1">
      <c r="A380" s="111" t="str">
        <f>SUBSTITUTE('PVC 150'!B16,"_",'PVC 150'!$E$10)</f>
        <v>RE150-V-LW090-A</v>
      </c>
      <c r="B380" s="110">
        <f>'PVC 150'!$I$4</f>
        <v>0</v>
      </c>
      <c r="C380" s="110">
        <f>'PVC 150'!$I$7</f>
        <v>0</v>
      </c>
      <c r="D380" s="110">
        <f>'PVC 150'!$I$5</f>
        <v>0</v>
      </c>
      <c r="E380" s="110" t="str">
        <f>'PVC 150'!$I$6</f>
        <v>SHO</v>
      </c>
      <c r="F380" s="110">
        <f>'PVC 150'!$B$2</f>
        <v>0</v>
      </c>
      <c r="G380" s="244" t="str">
        <f>'PVC 150'!$B$7</f>
        <v>2019-04-1</v>
      </c>
      <c r="H380" s="110">
        <f>'PVC 150'!$I$4</f>
        <v>0</v>
      </c>
      <c r="I380" s="110" t="str">
        <f t="shared" si="18"/>
        <v>RE150-V-LW090-A</v>
      </c>
      <c r="J380" s="110">
        <f>'PVC 150'!E16</f>
        <v>0</v>
      </c>
    </row>
    <row r="381" spans="1:10" ht="12.75" customHeight="1">
      <c r="A381" s="111" t="str">
        <f>SUBSTITUTE('PVC 150'!B17,"_",'PVC 150'!$E$10)</f>
        <v>RE150-V-LZ090-A</v>
      </c>
      <c r="B381" s="110">
        <f>'PVC 150'!$I$4</f>
        <v>0</v>
      </c>
      <c r="C381" s="110">
        <f>'PVC 150'!$I$7</f>
        <v>0</v>
      </c>
      <c r="D381" s="110">
        <f>'PVC 150'!$I$5</f>
        <v>0</v>
      </c>
      <c r="E381" s="110" t="str">
        <f>'PVC 150'!$I$6</f>
        <v>SHO</v>
      </c>
      <c r="F381" s="110">
        <f>'PVC 150'!$B$2</f>
        <v>0</v>
      </c>
      <c r="G381" s="244" t="str">
        <f>'PVC 150'!$B$7</f>
        <v>2019-04-1</v>
      </c>
      <c r="H381" s="110">
        <f>'PVC 150'!$I$4</f>
        <v>0</v>
      </c>
      <c r="I381" s="110" t="str">
        <f t="shared" si="18"/>
        <v>RE150-V-LZ090-A</v>
      </c>
      <c r="J381" s="110">
        <f>'PVC 150'!E17</f>
        <v>0</v>
      </c>
    </row>
    <row r="382" spans="1:10" ht="12.75" customHeight="1">
      <c r="A382" s="111" t="str">
        <f>SUBSTITUTE('PVC 150'!B18,"_",'PVC 150'!$E$10)</f>
        <v>RE150-V-LW135-X</v>
      </c>
      <c r="B382" s="110">
        <f>'PVC 150'!$I$4</f>
        <v>0</v>
      </c>
      <c r="C382" s="110">
        <f>'PVC 150'!$I$7</f>
        <v>0</v>
      </c>
      <c r="D382" s="110">
        <f>'PVC 150'!$I$5</f>
        <v>0</v>
      </c>
      <c r="E382" s="110" t="str">
        <f>'PVC 150'!$I$6</f>
        <v>SHO</v>
      </c>
      <c r="F382" s="110">
        <f>'PVC 150'!$B$2</f>
        <v>0</v>
      </c>
      <c r="G382" s="244" t="str">
        <f>'PVC 150'!$B$7</f>
        <v>2019-04-1</v>
      </c>
      <c r="H382" s="110">
        <f>'PVC 150'!$I$4</f>
        <v>0</v>
      </c>
      <c r="I382" s="110" t="str">
        <f t="shared" si="18"/>
        <v>RE150-V-LW135-X</v>
      </c>
      <c r="J382" s="110">
        <f>'PVC 150'!E18</f>
        <v>0</v>
      </c>
    </row>
    <row r="383" spans="1:10" ht="12.75" customHeight="1">
      <c r="A383" s="111" t="str">
        <f>SUBSTITUTE('PVC 150'!B19,"_",'PVC 150'!$E$10)</f>
        <v>RE150-V-LZ135-X</v>
      </c>
      <c r="B383" s="110">
        <f>'PVC 150'!$I$4</f>
        <v>0</v>
      </c>
      <c r="C383" s="110">
        <f>'PVC 150'!$I$7</f>
        <v>0</v>
      </c>
      <c r="D383" s="110">
        <f>'PVC 150'!$I$5</f>
        <v>0</v>
      </c>
      <c r="E383" s="110" t="str">
        <f>'PVC 150'!$I$6</f>
        <v>SHO</v>
      </c>
      <c r="F383" s="110">
        <f>'PVC 150'!$B$2</f>
        <v>0</v>
      </c>
      <c r="G383" s="244" t="str">
        <f>'PVC 150'!$B$7</f>
        <v>2019-04-1</v>
      </c>
      <c r="H383" s="110">
        <f>'PVC 150'!$I$4</f>
        <v>0</v>
      </c>
      <c r="I383" s="110" t="str">
        <f t="shared" si="18"/>
        <v>RE150-V-LZ135-X</v>
      </c>
      <c r="J383" s="110">
        <f>'PVC 150'!E19</f>
        <v>0</v>
      </c>
    </row>
    <row r="384" spans="1:10" ht="12.75" customHeight="1">
      <c r="A384" s="111" t="str">
        <f>SUBSTITUTE('PVC 150'!B20,"_",'PVC 150'!$E$10,1)</f>
        <v>RE150-V-LW___-X</v>
      </c>
      <c r="B384" s="110">
        <f>'PVC 150'!$I$4</f>
        <v>0</v>
      </c>
      <c r="C384" s="110">
        <f>'PVC 150'!$I$7</f>
        <v>0</v>
      </c>
      <c r="D384" s="110">
        <f>'PVC 150'!$I$5</f>
        <v>0</v>
      </c>
      <c r="E384" s="110" t="str">
        <f>'PVC 150'!$I$6</f>
        <v>SHO</v>
      </c>
      <c r="F384" s="110">
        <f>'PVC 150'!$B$2</f>
        <v>0</v>
      </c>
      <c r="G384" s="244" t="str">
        <f>'PVC 150'!$B$7</f>
        <v>2019-04-1</v>
      </c>
      <c r="H384" s="110">
        <f>'PVC 150'!$I$4</f>
        <v>0</v>
      </c>
      <c r="I384" s="110" t="str">
        <f t="shared" si="18"/>
        <v>RE150-V-LW___-X</v>
      </c>
      <c r="J384" s="110">
        <f>'PVC 150'!E20</f>
        <v>0</v>
      </c>
    </row>
    <row r="385" spans="1:10" ht="12.75" customHeight="1">
      <c r="A385" s="111" t="str">
        <f>SUBSTITUTE('PVC 150'!B21,"_",'PVC 150'!$E$10,1)</f>
        <v>RE150-V-LZ___-X</v>
      </c>
      <c r="B385" s="110">
        <f>'PVC 150'!$I$4</f>
        <v>0</v>
      </c>
      <c r="C385" s="110">
        <f>'PVC 150'!$I$7</f>
        <v>0</v>
      </c>
      <c r="D385" s="110">
        <f>'PVC 150'!$I$5</f>
        <v>0</v>
      </c>
      <c r="E385" s="110" t="str">
        <f>'PVC 150'!$I$6</f>
        <v>SHO</v>
      </c>
      <c r="F385" s="110">
        <f>'PVC 150'!$B$2</f>
        <v>0</v>
      </c>
      <c r="G385" s="244" t="str">
        <f>'PVC 150'!$B$7</f>
        <v>2019-04-1</v>
      </c>
      <c r="H385" s="110">
        <f>'PVC 150'!$I$4</f>
        <v>0</v>
      </c>
      <c r="I385" s="110" t="str">
        <f t="shared" si="18"/>
        <v>RE150-V-LZ___-X</v>
      </c>
      <c r="J385" s="110">
        <f>'PVC 150'!E21</f>
        <v>0</v>
      </c>
    </row>
    <row r="386" spans="1:10" ht="12.75" customHeight="1">
      <c r="A386" s="111" t="str">
        <f>SUBSTITUTE('PVC 150'!B22,"_",'PVC 150'!$E$10,1)</f>
        <v>RE150-V-LE___-X</v>
      </c>
      <c r="B386" s="110">
        <f>'PVC 150'!$I$4</f>
        <v>0</v>
      </c>
      <c r="C386" s="110">
        <f>'PVC 150'!$I$7</f>
        <v>0</v>
      </c>
      <c r="D386" s="110">
        <f>'PVC 150'!$I$5</f>
        <v>0</v>
      </c>
      <c r="E386" s="110" t="str">
        <f>'PVC 150'!$I$6</f>
        <v>SHO</v>
      </c>
      <c r="F386" s="110">
        <f>'PVC 150'!$B$2</f>
        <v>0</v>
      </c>
      <c r="G386" s="244" t="str">
        <f>'PVC 150'!$B$7</f>
        <v>2019-04-1</v>
      </c>
      <c r="H386" s="110">
        <f>'PVC 150'!$I$4</f>
        <v>0</v>
      </c>
      <c r="I386" s="110" t="str">
        <f t="shared" si="18"/>
        <v>RE150-V-LE___-X</v>
      </c>
      <c r="J386" s="110">
        <f>'PVC 150'!E22</f>
        <v>0</v>
      </c>
    </row>
    <row r="387" spans="1:10" ht="12.75" customHeight="1">
      <c r="A387" s="111" t="str">
        <f>SUBSTITUTE('PVC 150'!B23,"_",'PVC 150'!$E$10,1)</f>
        <v>RE150-V-LV___-X</v>
      </c>
      <c r="B387" s="110">
        <f>'PVC 150'!$I$4</f>
        <v>0</v>
      </c>
      <c r="C387" s="110">
        <f>'PVC 150'!$I$7</f>
        <v>0</v>
      </c>
      <c r="D387" s="110">
        <f>'PVC 150'!$I$5</f>
        <v>0</v>
      </c>
      <c r="E387" s="110" t="str">
        <f>'PVC 150'!$I$6</f>
        <v>SHO</v>
      </c>
      <c r="F387" s="110">
        <f>'PVC 150'!$B$2</f>
        <v>0</v>
      </c>
      <c r="G387" s="244" t="str">
        <f>'PVC 150'!$B$7</f>
        <v>2019-04-1</v>
      </c>
      <c r="H387" s="110">
        <f>'PVC 150'!$I$4</f>
        <v>0</v>
      </c>
      <c r="I387" s="110" t="str">
        <f t="shared" si="18"/>
        <v>RE150-V-LV___-X</v>
      </c>
      <c r="J387" s="110">
        <f>'PVC 150'!E23</f>
        <v>0</v>
      </c>
    </row>
    <row r="388" spans="1:10" ht="12.75" customHeight="1">
      <c r="A388" s="111" t="str">
        <f>SUBSTITUTE('PVC 150'!B24,"_",'PVC 150'!$E$10)</f>
        <v>RE150-V-OP100-G</v>
      </c>
      <c r="B388" s="110">
        <f>'PVC 150'!$I$4</f>
        <v>0</v>
      </c>
      <c r="C388" s="110">
        <f>'PVC 150'!$I$7</f>
        <v>0</v>
      </c>
      <c r="D388" s="110">
        <f>'PVC 150'!$I$5</f>
        <v>0</v>
      </c>
      <c r="E388" s="110" t="str">
        <f>'PVC 150'!$I$6</f>
        <v>SHO</v>
      </c>
      <c r="F388" s="110">
        <f>'PVC 150'!$B$2</f>
        <v>0</v>
      </c>
      <c r="G388" s="244" t="str">
        <f>'PVC 150'!$B$7</f>
        <v>2019-04-1</v>
      </c>
      <c r="H388" s="110">
        <f>'PVC 150'!$I$4</f>
        <v>0</v>
      </c>
      <c r="I388" s="110" t="str">
        <f t="shared" si="18"/>
        <v>RE150-V-OP100-G</v>
      </c>
      <c r="J388" s="110">
        <f>'PVC 150'!E24</f>
        <v>0</v>
      </c>
    </row>
    <row r="389" spans="1:10" ht="12.75" customHeight="1">
      <c r="A389" s="111" t="str">
        <f>SUBSTITUTE('PVC 150'!B25,"_",'PVC 150'!$E$10)</f>
        <v>RE150-V-ZL----G</v>
      </c>
      <c r="B389" s="110">
        <f>'PVC 150'!$I$4</f>
        <v>0</v>
      </c>
      <c r="C389" s="110">
        <f>'PVC 150'!$I$7</f>
        <v>0</v>
      </c>
      <c r="D389" s="110">
        <f>'PVC 150'!$I$5</f>
        <v>0</v>
      </c>
      <c r="E389" s="110" t="str">
        <f>'PVC 150'!$I$6</f>
        <v>SHO</v>
      </c>
      <c r="F389" s="110">
        <f>'PVC 150'!$B$2</f>
        <v>0</v>
      </c>
      <c r="G389" s="244" t="str">
        <f>'PVC 150'!$B$7</f>
        <v>2019-04-1</v>
      </c>
      <c r="H389" s="110">
        <f>'PVC 150'!$I$4</f>
        <v>0</v>
      </c>
      <c r="I389" s="110" t="str">
        <f t="shared" si="18"/>
        <v>RE150-V-ZL----G</v>
      </c>
      <c r="J389" s="110">
        <f>'PVC 150'!E25</f>
        <v>0</v>
      </c>
    </row>
    <row r="390" spans="1:10" ht="12.75" customHeight="1">
      <c r="A390" s="111" t="str">
        <f>SUBSTITUTE('PVC 150'!B26,"_",'PVC 150'!$E$10)</f>
        <v>RE150-V-ZP----G</v>
      </c>
      <c r="B390" s="110">
        <f>'PVC 150'!$I$4</f>
        <v>0</v>
      </c>
      <c r="C390" s="110">
        <f>'PVC 150'!$I$7</f>
        <v>0</v>
      </c>
      <c r="D390" s="110">
        <f>'PVC 150'!$I$5</f>
        <v>0</v>
      </c>
      <c r="E390" s="110" t="str">
        <f>'PVC 150'!$I$6</f>
        <v>SHO</v>
      </c>
      <c r="F390" s="110">
        <f>'PVC 150'!$B$2</f>
        <v>0</v>
      </c>
      <c r="G390" s="244" t="str">
        <f>'PVC 150'!$B$7</f>
        <v>2019-04-1</v>
      </c>
      <c r="H390" s="110">
        <f>'PVC 150'!$I$4</f>
        <v>0</v>
      </c>
      <c r="I390" s="110" t="str">
        <f t="shared" si="18"/>
        <v>RE150-V-ZP----G</v>
      </c>
      <c r="J390" s="110">
        <f>'PVC 150'!E26</f>
        <v>0</v>
      </c>
    </row>
    <row r="391" spans="1:10" ht="12.75" customHeight="1">
      <c r="A391" s="111" t="str">
        <f>SUBSTITUTE('PVC 150'!B28,"_",'PVC 150'!$E$10)</f>
        <v>SP100-V-RU400-G</v>
      </c>
      <c r="B391" s="110">
        <f>'PVC 150'!$I$4</f>
        <v>0</v>
      </c>
      <c r="C391" s="110">
        <f>'PVC 150'!$I$7</f>
        <v>0</v>
      </c>
      <c r="D391" s="110">
        <f>'PVC 150'!$I$5</f>
        <v>0</v>
      </c>
      <c r="E391" s="110" t="str">
        <f>'PVC 150'!$I$6</f>
        <v>SHO</v>
      </c>
      <c r="F391" s="110">
        <f>'PVC 150'!$B$2</f>
        <v>0</v>
      </c>
      <c r="G391" s="244" t="str">
        <f>'PVC 150'!$B$7</f>
        <v>2019-04-1</v>
      </c>
      <c r="H391" s="110">
        <f>'PVC 150'!$I$4</f>
        <v>0</v>
      </c>
      <c r="I391" s="110" t="str">
        <f aca="true" t="shared" si="19" ref="I391:I398">SUBSTITUTE(SUBSTITUTE(SUBSTITUTE(SUBSTITUTE(SUBSTITUTE(A391,"RS135","RS130",1),"SS090","SS087",1),"RO135","RO130",1),"OP090","OP087",1),"RS120","RS110",1)</f>
        <v>SP100-V-RU400-G</v>
      </c>
      <c r="J391" s="110">
        <f>'PVC 150'!E28</f>
        <v>0</v>
      </c>
    </row>
    <row r="392" spans="1:10" ht="12.75" customHeight="1">
      <c r="A392" s="111" t="str">
        <f>SUBSTITUTE('PVC 150'!B29,"_",'PVC 150'!$E$10)</f>
        <v>SP100-V-MU----G</v>
      </c>
      <c r="B392" s="110">
        <f>'PVC 150'!$I$4</f>
        <v>0</v>
      </c>
      <c r="C392" s="110">
        <f>'PVC 150'!$I$7</f>
        <v>0</v>
      </c>
      <c r="D392" s="110">
        <f>'PVC 150'!$I$5</f>
        <v>0</v>
      </c>
      <c r="E392" s="110" t="str">
        <f>'PVC 150'!$I$6</f>
        <v>SHO</v>
      </c>
      <c r="F392" s="110">
        <f>'PVC 150'!$B$2</f>
        <v>0</v>
      </c>
      <c r="G392" s="244" t="str">
        <f>'PVC 150'!$B$7</f>
        <v>2019-04-1</v>
      </c>
      <c r="H392" s="110">
        <f>'PVC 150'!$I$4</f>
        <v>0</v>
      </c>
      <c r="I392" s="110" t="str">
        <f t="shared" si="19"/>
        <v>SP100-V-MU----G</v>
      </c>
      <c r="J392" s="110">
        <f>'PVC 150'!E29</f>
        <v>0</v>
      </c>
    </row>
    <row r="393" spans="1:10" ht="12.75" customHeight="1">
      <c r="A393" s="111" t="str">
        <f>SUBSTITUTE('PVC 150'!B30,"_",'PVC 150'!$E$10)</f>
        <v>SP100-V-KO067-G</v>
      </c>
      <c r="B393" s="110">
        <f>'PVC 150'!$I$4</f>
        <v>0</v>
      </c>
      <c r="C393" s="110">
        <f>'PVC 150'!$I$7</f>
        <v>0</v>
      </c>
      <c r="D393" s="110">
        <f>'PVC 150'!$I$5</f>
        <v>0</v>
      </c>
      <c r="E393" s="110" t="str">
        <f>'PVC 150'!$I$6</f>
        <v>SHO</v>
      </c>
      <c r="F393" s="110">
        <f>'PVC 150'!$B$2</f>
        <v>0</v>
      </c>
      <c r="G393" s="244" t="str">
        <f>'PVC 150'!$B$7</f>
        <v>2019-04-1</v>
      </c>
      <c r="H393" s="110">
        <f>'PVC 150'!$I$4</f>
        <v>0</v>
      </c>
      <c r="I393" s="110" t="str">
        <f t="shared" si="19"/>
        <v>SP100-V-KO067-G</v>
      </c>
      <c r="J393" s="110">
        <f>'PVC 150'!E30</f>
        <v>0</v>
      </c>
    </row>
    <row r="394" spans="1:10" ht="12.75" customHeight="1">
      <c r="A394" s="111" t="str">
        <f>SUBSTITUTE('PVC 150'!B31,"_",'PVC 150'!$E$10)</f>
        <v>SP100-V-KO045-G</v>
      </c>
      <c r="B394" s="110">
        <f>'PVC 150'!$I$4</f>
        <v>0</v>
      </c>
      <c r="C394" s="110">
        <f>'PVC 150'!$I$7</f>
        <v>0</v>
      </c>
      <c r="D394" s="110">
        <f>'PVC 150'!$I$5</f>
        <v>0</v>
      </c>
      <c r="E394" s="110" t="str">
        <f>'PVC 150'!$I$6</f>
        <v>SHO</v>
      </c>
      <c r="F394" s="110">
        <f>'PVC 150'!$B$2</f>
        <v>0</v>
      </c>
      <c r="G394" s="244" t="str">
        <f>'PVC 150'!$B$7</f>
        <v>2019-04-1</v>
      </c>
      <c r="H394" s="110">
        <f>'PVC 150'!$I$4</f>
        <v>0</v>
      </c>
      <c r="I394" s="110" t="str">
        <f t="shared" si="19"/>
        <v>SP100-V-KO045-G</v>
      </c>
      <c r="J394" s="110">
        <f>'PVC 150'!E31</f>
        <v>0</v>
      </c>
    </row>
    <row r="395" spans="1:10" ht="12.75" customHeight="1">
      <c r="A395" s="111" t="str">
        <f>SUBSTITUTE('PVC 150'!B32,"_",'PVC 150'!$E$10)</f>
        <v>SP100-V-TR067-G</v>
      </c>
      <c r="B395" s="110">
        <f>'PVC 150'!$I$4</f>
        <v>0</v>
      </c>
      <c r="C395" s="110">
        <f>'PVC 150'!$I$7</f>
        <v>0</v>
      </c>
      <c r="D395" s="110">
        <f>'PVC 150'!$I$5</f>
        <v>0</v>
      </c>
      <c r="E395" s="110" t="str">
        <f>'PVC 150'!$I$6</f>
        <v>SHO</v>
      </c>
      <c r="F395" s="110">
        <f>'PVC 150'!$B$2</f>
        <v>0</v>
      </c>
      <c r="G395" s="244" t="str">
        <f>'PVC 150'!$B$7</f>
        <v>2019-04-1</v>
      </c>
      <c r="H395" s="110">
        <f>'PVC 150'!$I$4</f>
        <v>0</v>
      </c>
      <c r="I395" s="110" t="str">
        <f t="shared" si="19"/>
        <v>SP100-V-TR067-G</v>
      </c>
      <c r="J395" s="110">
        <f>'PVC 150'!E32</f>
        <v>0</v>
      </c>
    </row>
    <row r="396" spans="1:10" ht="12.75" customHeight="1">
      <c r="A396" s="111" t="str">
        <f>SUBSTITUTE('PVC 150'!B33,"_",'PVC 150'!$E$10)</f>
        <v>SP100-V-OD----A</v>
      </c>
      <c r="B396" s="110">
        <f>'PVC 150'!$I$4</f>
        <v>0</v>
      </c>
      <c r="C396" s="110">
        <f>'PVC 150'!$I$7</f>
        <v>0</v>
      </c>
      <c r="D396" s="110">
        <f>'PVC 150'!$I$5</f>
        <v>0</v>
      </c>
      <c r="E396" s="110" t="str">
        <f>'PVC 150'!$I$6</f>
        <v>SHO</v>
      </c>
      <c r="F396" s="110">
        <f>'PVC 150'!$B$2</f>
        <v>0</v>
      </c>
      <c r="G396" s="244" t="str">
        <f>'PVC 150'!$B$7</f>
        <v>2019-04-1</v>
      </c>
      <c r="H396" s="110">
        <f>'PVC 150'!$I$4</f>
        <v>0</v>
      </c>
      <c r="I396" s="110" t="str">
        <f>SUBSTITUTE(SUBSTITUTE(SUBSTITUTE(SUBSTITUTE(SUBSTITUTE(A396,"RS135","RS130",1),"SS090","SS087",1),"RO135","RO130",1),"OP090","OP087",1),"RS120","RS110",1)</f>
        <v>SP100-V-OD----A</v>
      </c>
      <c r="J396" s="110">
        <f>'PVC 150'!E33</f>
        <v>0</v>
      </c>
    </row>
    <row r="397" spans="1:10" ht="12.75" customHeight="1">
      <c r="A397" s="111" t="str">
        <f>SUBSTITUTE('PVC 150'!B34,"_",'PVC 150'!$E$10)</f>
        <v>SP100-V-RE110</v>
      </c>
      <c r="B397" s="110">
        <f>'PVC 150'!$I$4</f>
        <v>0</v>
      </c>
      <c r="C397" s="110">
        <f>'PVC 150'!$I$7</f>
        <v>0</v>
      </c>
      <c r="D397" s="110">
        <f>'PVC 150'!$I$5</f>
        <v>0</v>
      </c>
      <c r="E397" s="110" t="str">
        <f>'PVC 150'!$I$6</f>
        <v>SHO</v>
      </c>
      <c r="F397" s="110">
        <f>'PVC 150'!$B$2</f>
        <v>0</v>
      </c>
      <c r="G397" s="244" t="str">
        <f>'PVC 150'!$B$7</f>
        <v>2019-04-1</v>
      </c>
      <c r="H397" s="110">
        <f>'PVC 150'!$I$4</f>
        <v>0</v>
      </c>
      <c r="I397" s="110" t="str">
        <f t="shared" si="19"/>
        <v>SP100-V-RE110</v>
      </c>
      <c r="J397" s="110">
        <f>'PVC 150'!E34</f>
        <v>0</v>
      </c>
    </row>
    <row r="398" spans="1:10" ht="12.75" customHeight="1">
      <c r="A398" s="111" t="str">
        <f>SUBSTITUTE('PVC 150'!B12,"_",'PVC 150'!$F$10)</f>
        <v>RE150-G-RY400-G</v>
      </c>
      <c r="B398" s="110">
        <f>'PVC 150'!$I$4</f>
        <v>0</v>
      </c>
      <c r="C398" s="110">
        <f>'PVC 150'!$I$7</f>
        <v>0</v>
      </c>
      <c r="D398" s="110">
        <f>'PVC 150'!$I$5</f>
        <v>0</v>
      </c>
      <c r="E398" s="110" t="str">
        <f>'PVC 150'!$I$6</f>
        <v>SHO</v>
      </c>
      <c r="F398" s="110">
        <f>'PVC 150'!$B$2</f>
        <v>0</v>
      </c>
      <c r="G398" s="244" t="str">
        <f>'PVC 150'!$B$7</f>
        <v>2019-04-1</v>
      </c>
      <c r="H398" s="110">
        <f>'PVC 150'!$I$4</f>
        <v>0</v>
      </c>
      <c r="I398" s="110" t="str">
        <f t="shared" si="19"/>
        <v>RE150-G-RY400-G</v>
      </c>
      <c r="J398" s="110">
        <f>'PVC 150'!F12</f>
        <v>0</v>
      </c>
    </row>
    <row r="399" spans="1:10" ht="12.75" customHeight="1">
      <c r="A399" s="111" t="str">
        <f>SUBSTITUTE('PVC 150'!B13,"_",'PVC 150'!$F$10)</f>
        <v>RE150-G-HP----G</v>
      </c>
      <c r="B399" s="110">
        <f>'PVC 150'!$I$4</f>
        <v>0</v>
      </c>
      <c r="C399" s="110">
        <f>'PVC 150'!$I$7</f>
        <v>0</v>
      </c>
      <c r="D399" s="110">
        <f>'PVC 150'!$I$5</f>
        <v>0</v>
      </c>
      <c r="E399" s="110" t="str">
        <f>'PVC 150'!$I$6</f>
        <v>SHO</v>
      </c>
      <c r="F399" s="110">
        <f>'PVC 150'!$B$2</f>
        <v>0</v>
      </c>
      <c r="G399" s="244" t="str">
        <f>'PVC 150'!$B$7</f>
        <v>2019-04-1</v>
      </c>
      <c r="H399" s="110">
        <f>'PVC 150'!$I$4</f>
        <v>0</v>
      </c>
      <c r="I399" s="110" t="str">
        <f aca="true" t="shared" si="20" ref="I399:I418">SUBSTITUTE(SUBSTITUTE(SUBSTITUTE(SUBSTITUTE(SUBSTITUTE(A399,"RS135","RS130",1),"SS090","SS087",1),"RO135","RO130",1),"OP090","OP087",1),"RS120","RS110",1)</f>
        <v>RE150-G-HP----G</v>
      </c>
      <c r="J399" s="110">
        <f>'PVC 150'!F13</f>
        <v>0</v>
      </c>
    </row>
    <row r="400" spans="1:10" ht="12.75" customHeight="1">
      <c r="A400" s="111" t="str">
        <f>SUBSTITUTE('PVC 150'!B14,"_",'PVC 150'!$F$10)</f>
        <v>RE150-G-HM----D</v>
      </c>
      <c r="B400" s="110">
        <f>'PVC 150'!$I$4</f>
        <v>0</v>
      </c>
      <c r="C400" s="110">
        <f>'PVC 150'!$I$7</f>
        <v>0</v>
      </c>
      <c r="D400" s="110">
        <f>'PVC 150'!$I$5</f>
        <v>0</v>
      </c>
      <c r="E400" s="110" t="str">
        <f>'PVC 150'!$I$6</f>
        <v>SHO</v>
      </c>
      <c r="F400" s="110">
        <f>'PVC 150'!$B$2</f>
        <v>0</v>
      </c>
      <c r="G400" s="244" t="str">
        <f>'PVC 150'!$B$7</f>
        <v>2019-04-1</v>
      </c>
      <c r="H400" s="110">
        <f>'PVC 150'!$I$4</f>
        <v>0</v>
      </c>
      <c r="I400" s="110" t="str">
        <f t="shared" si="20"/>
        <v>RE150-G-HM----D</v>
      </c>
      <c r="J400" s="110">
        <f>'PVC 150'!F14</f>
        <v>0</v>
      </c>
    </row>
    <row r="401" spans="1:10" ht="12.75" customHeight="1">
      <c r="A401" s="111" t="str">
        <f>SUBSTITUTE('PVC 150'!B15,"_",'PVC 150'!$F$10)</f>
        <v>RE150-G-LA----G</v>
      </c>
      <c r="B401" s="110">
        <f>'PVC 150'!$I$4</f>
        <v>0</v>
      </c>
      <c r="C401" s="110">
        <f>'PVC 150'!$I$7</f>
        <v>0</v>
      </c>
      <c r="D401" s="110">
        <f>'PVC 150'!$I$5</f>
        <v>0</v>
      </c>
      <c r="E401" s="110" t="str">
        <f>'PVC 150'!$I$6</f>
        <v>SHO</v>
      </c>
      <c r="F401" s="110">
        <f>'PVC 150'!$B$2</f>
        <v>0</v>
      </c>
      <c r="G401" s="244" t="str">
        <f>'PVC 150'!$B$7</f>
        <v>2019-04-1</v>
      </c>
      <c r="H401" s="110">
        <f>'PVC 150'!$I$4</f>
        <v>0</v>
      </c>
      <c r="I401" s="110" t="str">
        <f t="shared" si="20"/>
        <v>RE150-G-LA----G</v>
      </c>
      <c r="J401" s="110">
        <f>'PVC 150'!F15</f>
        <v>0</v>
      </c>
    </row>
    <row r="402" spans="1:10" ht="12.75" customHeight="1">
      <c r="A402" s="111" t="str">
        <f>SUBSTITUTE('PVC 150'!B16,"_",'PVC 150'!$F$10)</f>
        <v>RE150-G-LW090-A</v>
      </c>
      <c r="B402" s="110">
        <f>'PVC 150'!$I$4</f>
        <v>0</v>
      </c>
      <c r="C402" s="110">
        <f>'PVC 150'!$I$7</f>
        <v>0</v>
      </c>
      <c r="D402" s="110">
        <f>'PVC 150'!$I$5</f>
        <v>0</v>
      </c>
      <c r="E402" s="110" t="str">
        <f>'PVC 150'!$I$6</f>
        <v>SHO</v>
      </c>
      <c r="F402" s="110">
        <f>'PVC 150'!$B$2</f>
        <v>0</v>
      </c>
      <c r="G402" s="244" t="str">
        <f>'PVC 150'!$B$7</f>
        <v>2019-04-1</v>
      </c>
      <c r="H402" s="110">
        <f>'PVC 150'!$I$4</f>
        <v>0</v>
      </c>
      <c r="I402" s="110" t="str">
        <f t="shared" si="20"/>
        <v>RE150-G-LW090-A</v>
      </c>
      <c r="J402" s="110">
        <f>'PVC 150'!F16</f>
        <v>0</v>
      </c>
    </row>
    <row r="403" spans="1:10" ht="12.75" customHeight="1">
      <c r="A403" s="111" t="str">
        <f>SUBSTITUTE('PVC 150'!B17,"_",'PVC 150'!$F$10)</f>
        <v>RE150-G-LZ090-A</v>
      </c>
      <c r="B403" s="110">
        <f>'PVC 150'!$I$4</f>
        <v>0</v>
      </c>
      <c r="C403" s="110">
        <f>'PVC 150'!$I$7</f>
        <v>0</v>
      </c>
      <c r="D403" s="110">
        <f>'PVC 150'!$I$5</f>
        <v>0</v>
      </c>
      <c r="E403" s="110" t="str">
        <f>'PVC 150'!$I$6</f>
        <v>SHO</v>
      </c>
      <c r="F403" s="110">
        <f>'PVC 150'!$B$2</f>
        <v>0</v>
      </c>
      <c r="G403" s="244" t="str">
        <f>'PVC 150'!$B$7</f>
        <v>2019-04-1</v>
      </c>
      <c r="H403" s="110">
        <f>'PVC 150'!$I$4</f>
        <v>0</v>
      </c>
      <c r="I403" s="110" t="str">
        <f t="shared" si="20"/>
        <v>RE150-G-LZ090-A</v>
      </c>
      <c r="J403" s="110">
        <f>'PVC 150'!F17</f>
        <v>0</v>
      </c>
    </row>
    <row r="404" spans="1:10" ht="12.75" customHeight="1">
      <c r="A404" s="111" t="str">
        <f>SUBSTITUTE('PVC 150'!B18,"_",'PVC 150'!$F$10)</f>
        <v>RE150-G-LW135-X</v>
      </c>
      <c r="B404" s="110">
        <f>'PVC 150'!$I$4</f>
        <v>0</v>
      </c>
      <c r="C404" s="110">
        <f>'PVC 150'!$I$7</f>
        <v>0</v>
      </c>
      <c r="D404" s="110">
        <f>'PVC 150'!$I$5</f>
        <v>0</v>
      </c>
      <c r="E404" s="110" t="str">
        <f>'PVC 150'!$I$6</f>
        <v>SHO</v>
      </c>
      <c r="F404" s="110">
        <f>'PVC 150'!$B$2</f>
        <v>0</v>
      </c>
      <c r="G404" s="244" t="str">
        <f>'PVC 150'!$B$7</f>
        <v>2019-04-1</v>
      </c>
      <c r="H404" s="110">
        <f>'PVC 150'!$I$4</f>
        <v>0</v>
      </c>
      <c r="I404" s="110" t="str">
        <f t="shared" si="20"/>
        <v>RE150-G-LW135-X</v>
      </c>
      <c r="J404" s="110">
        <f>'PVC 150'!F18</f>
        <v>0</v>
      </c>
    </row>
    <row r="405" spans="1:10" ht="12.75" customHeight="1">
      <c r="A405" s="111" t="str">
        <f>SUBSTITUTE('PVC 150'!B19,"_",'PVC 150'!$F$10)</f>
        <v>RE150-G-LZ135-X</v>
      </c>
      <c r="B405" s="110">
        <f>'PVC 150'!$I$4</f>
        <v>0</v>
      </c>
      <c r="C405" s="110">
        <f>'PVC 150'!$I$7</f>
        <v>0</v>
      </c>
      <c r="D405" s="110">
        <f>'PVC 150'!$I$5</f>
        <v>0</v>
      </c>
      <c r="E405" s="110" t="str">
        <f>'PVC 150'!$I$6</f>
        <v>SHO</v>
      </c>
      <c r="F405" s="110">
        <f>'PVC 150'!$B$2</f>
        <v>0</v>
      </c>
      <c r="G405" s="244" t="str">
        <f>'PVC 150'!$B$7</f>
        <v>2019-04-1</v>
      </c>
      <c r="H405" s="110">
        <f>'PVC 150'!$I$4</f>
        <v>0</v>
      </c>
      <c r="I405" s="110" t="str">
        <f t="shared" si="20"/>
        <v>RE150-G-LZ135-X</v>
      </c>
      <c r="J405" s="110">
        <f>'PVC 150'!F19</f>
        <v>0</v>
      </c>
    </row>
    <row r="406" spans="1:10" ht="12.75" customHeight="1">
      <c r="A406" s="111" t="str">
        <f>SUBSTITUTE('PVC 150'!B20,"_",'PVC 150'!$F$10)</f>
        <v>RE150-G-LWGGG-X</v>
      </c>
      <c r="B406" s="110">
        <f>'PVC 150'!$I$4</f>
        <v>0</v>
      </c>
      <c r="C406" s="110">
        <f>'PVC 150'!$I$7</f>
        <v>0</v>
      </c>
      <c r="D406" s="110">
        <f>'PVC 150'!$I$5</f>
        <v>0</v>
      </c>
      <c r="E406" s="110" t="str">
        <f>'PVC 150'!$I$6</f>
        <v>SHO</v>
      </c>
      <c r="F406" s="110">
        <f>'PVC 150'!$B$2</f>
        <v>0</v>
      </c>
      <c r="G406" s="244" t="str">
        <f>'PVC 150'!$B$7</f>
        <v>2019-04-1</v>
      </c>
      <c r="H406" s="110">
        <f>'PVC 150'!$I$4</f>
        <v>0</v>
      </c>
      <c r="I406" s="110" t="str">
        <f t="shared" si="20"/>
        <v>RE150-G-LWGGG-X</v>
      </c>
      <c r="J406" s="110">
        <f>'PVC 150'!F20</f>
        <v>0</v>
      </c>
    </row>
    <row r="407" spans="1:10" ht="12.75" customHeight="1">
      <c r="A407" s="111" t="str">
        <f>SUBSTITUTE('PVC 150'!B21,"_",'PVC 150'!$F$10)</f>
        <v>RE150-G-LZGGG-X</v>
      </c>
      <c r="B407" s="110">
        <f>'PVC 150'!$I$4</f>
        <v>0</v>
      </c>
      <c r="C407" s="110">
        <f>'PVC 150'!$I$7</f>
        <v>0</v>
      </c>
      <c r="D407" s="110">
        <f>'PVC 150'!$I$5</f>
        <v>0</v>
      </c>
      <c r="E407" s="110" t="str">
        <f>'PVC 150'!$I$6</f>
        <v>SHO</v>
      </c>
      <c r="F407" s="110">
        <f>'PVC 150'!$B$2</f>
        <v>0</v>
      </c>
      <c r="G407" s="244" t="str">
        <f>'PVC 150'!$B$7</f>
        <v>2019-04-1</v>
      </c>
      <c r="H407" s="110">
        <f>'PVC 150'!$I$4</f>
        <v>0</v>
      </c>
      <c r="I407" s="110" t="str">
        <f t="shared" si="20"/>
        <v>RE150-G-LZGGG-X</v>
      </c>
      <c r="J407" s="110">
        <f>'PVC 150'!F21</f>
        <v>0</v>
      </c>
    </row>
    <row r="408" spans="1:10" ht="12.75" customHeight="1">
      <c r="A408" s="111" t="str">
        <f>SUBSTITUTE('PVC 150'!B22,"_",'PVC 150'!$F$10)</f>
        <v>RE150-G-LEGGG-X</v>
      </c>
      <c r="B408" s="110">
        <f>'PVC 150'!$I$4</f>
        <v>0</v>
      </c>
      <c r="C408" s="110">
        <f>'PVC 150'!$I$7</f>
        <v>0</v>
      </c>
      <c r="D408" s="110">
        <f>'PVC 150'!$I$5</f>
        <v>0</v>
      </c>
      <c r="E408" s="110" t="str">
        <f>'PVC 150'!$I$6</f>
        <v>SHO</v>
      </c>
      <c r="F408" s="110">
        <f>'PVC 150'!$B$2</f>
        <v>0</v>
      </c>
      <c r="G408" s="244" t="str">
        <f>'PVC 150'!$B$7</f>
        <v>2019-04-1</v>
      </c>
      <c r="H408" s="110">
        <f>'PVC 150'!$I$4</f>
        <v>0</v>
      </c>
      <c r="I408" s="110" t="str">
        <f t="shared" si="20"/>
        <v>RE150-G-LEGGG-X</v>
      </c>
      <c r="J408" s="110">
        <f>'PVC 150'!F22</f>
        <v>0</v>
      </c>
    </row>
    <row r="409" spans="1:10" ht="12.75" customHeight="1">
      <c r="A409" s="111" t="str">
        <f>SUBSTITUTE('PVC 150'!B23,"_",'PVC 150'!$F$10)</f>
        <v>RE150-G-LVGGG-X</v>
      </c>
      <c r="B409" s="110">
        <f>'PVC 150'!$I$4</f>
        <v>0</v>
      </c>
      <c r="C409" s="110">
        <f>'PVC 150'!$I$7</f>
        <v>0</v>
      </c>
      <c r="D409" s="110">
        <f>'PVC 150'!$I$5</f>
        <v>0</v>
      </c>
      <c r="E409" s="110" t="str">
        <f>'PVC 150'!$I$6</f>
        <v>SHO</v>
      </c>
      <c r="F409" s="110">
        <f>'PVC 150'!$B$2</f>
        <v>0</v>
      </c>
      <c r="G409" s="244" t="str">
        <f>'PVC 150'!$B$7</f>
        <v>2019-04-1</v>
      </c>
      <c r="H409" s="110">
        <f>'PVC 150'!$I$4</f>
        <v>0</v>
      </c>
      <c r="I409" s="110" t="str">
        <f t="shared" si="20"/>
        <v>RE150-G-LVGGG-X</v>
      </c>
      <c r="J409" s="110">
        <f>'PVC 150'!F23</f>
        <v>0</v>
      </c>
    </row>
    <row r="410" spans="1:10" ht="12.75" customHeight="1">
      <c r="A410" s="111" t="str">
        <f>SUBSTITUTE('PVC 150'!B24,"_",'PVC 150'!$F$10)</f>
        <v>RE150-G-OP100-G</v>
      </c>
      <c r="B410" s="110">
        <f>'PVC 150'!$I$4</f>
        <v>0</v>
      </c>
      <c r="C410" s="110">
        <f>'PVC 150'!$I$7</f>
        <v>0</v>
      </c>
      <c r="D410" s="110">
        <f>'PVC 150'!$I$5</f>
        <v>0</v>
      </c>
      <c r="E410" s="110" t="str">
        <f>'PVC 150'!$I$6</f>
        <v>SHO</v>
      </c>
      <c r="F410" s="110">
        <f>'PVC 150'!$B$2</f>
        <v>0</v>
      </c>
      <c r="G410" s="244" t="str">
        <f>'PVC 150'!$B$7</f>
        <v>2019-04-1</v>
      </c>
      <c r="H410" s="110">
        <f>'PVC 150'!$I$4</f>
        <v>0</v>
      </c>
      <c r="I410" s="110" t="str">
        <f t="shared" si="20"/>
        <v>RE150-G-OP100-G</v>
      </c>
      <c r="J410" s="110">
        <f>'PVC 150'!F24</f>
        <v>0</v>
      </c>
    </row>
    <row r="411" spans="1:10" ht="12.75" customHeight="1">
      <c r="A411" s="111" t="str">
        <f>SUBSTITUTE('PVC 150'!B25,"_",'PVC 150'!$F$10)</f>
        <v>RE150-G-ZL----G</v>
      </c>
      <c r="B411" s="110">
        <f>'PVC 150'!$I$4</f>
        <v>0</v>
      </c>
      <c r="C411" s="110">
        <f>'PVC 150'!$I$7</f>
        <v>0</v>
      </c>
      <c r="D411" s="110">
        <f>'PVC 150'!$I$5</f>
        <v>0</v>
      </c>
      <c r="E411" s="110" t="str">
        <f>'PVC 150'!$I$6</f>
        <v>SHO</v>
      </c>
      <c r="F411" s="110">
        <f>'PVC 150'!$B$2</f>
        <v>0</v>
      </c>
      <c r="G411" s="244" t="str">
        <f>'PVC 150'!$B$7</f>
        <v>2019-04-1</v>
      </c>
      <c r="H411" s="110">
        <f>'PVC 150'!$I$4</f>
        <v>0</v>
      </c>
      <c r="I411" s="110" t="str">
        <f t="shared" si="20"/>
        <v>RE150-G-ZL----G</v>
      </c>
      <c r="J411" s="110">
        <f>'PVC 150'!F25</f>
        <v>0</v>
      </c>
    </row>
    <row r="412" spans="1:10" ht="12.75" customHeight="1">
      <c r="A412" s="111" t="str">
        <f>SUBSTITUTE('PVC 150'!B26,"_",'PVC 150'!$F$10)</f>
        <v>RE150-G-ZP----G</v>
      </c>
      <c r="B412" s="110">
        <f>'PVC 150'!$I$4</f>
        <v>0</v>
      </c>
      <c r="C412" s="110">
        <f>'PVC 150'!$I$7</f>
        <v>0</v>
      </c>
      <c r="D412" s="110">
        <f>'PVC 150'!$I$5</f>
        <v>0</v>
      </c>
      <c r="E412" s="110" t="str">
        <f>'PVC 150'!$I$6</f>
        <v>SHO</v>
      </c>
      <c r="F412" s="110">
        <f>'PVC 150'!$B$2</f>
        <v>0</v>
      </c>
      <c r="G412" s="244" t="str">
        <f>'PVC 150'!$B$7</f>
        <v>2019-04-1</v>
      </c>
      <c r="H412" s="110">
        <f>'PVC 150'!$I$4</f>
        <v>0</v>
      </c>
      <c r="I412" s="110" t="str">
        <f t="shared" si="20"/>
        <v>RE150-G-ZP----G</v>
      </c>
      <c r="J412" s="110">
        <f>'PVC 150'!F26</f>
        <v>0</v>
      </c>
    </row>
    <row r="413" spans="1:10" ht="12.75" customHeight="1">
      <c r="A413" s="111" t="str">
        <f>SUBSTITUTE('PVC 150'!B28,"_",'PVC 150'!$F$10)</f>
        <v>SP100-G-RU400-G</v>
      </c>
      <c r="B413" s="110">
        <f>'PVC 150'!$I$4</f>
        <v>0</v>
      </c>
      <c r="C413" s="110">
        <f>'PVC 150'!$I$7</f>
        <v>0</v>
      </c>
      <c r="D413" s="110">
        <f>'PVC 150'!$I$5</f>
        <v>0</v>
      </c>
      <c r="E413" s="110" t="str">
        <f>'PVC 150'!$I$6</f>
        <v>SHO</v>
      </c>
      <c r="F413" s="110">
        <f>'PVC 150'!$B$2</f>
        <v>0</v>
      </c>
      <c r="G413" s="244" t="str">
        <f>'PVC 150'!$B$7</f>
        <v>2019-04-1</v>
      </c>
      <c r="H413" s="110">
        <f>'PVC 150'!$I$4</f>
        <v>0</v>
      </c>
      <c r="I413" s="110" t="str">
        <f t="shared" si="20"/>
        <v>SP100-G-RU400-G</v>
      </c>
      <c r="J413" s="110">
        <f>'PVC 150'!F28</f>
        <v>0</v>
      </c>
    </row>
    <row r="414" spans="1:10" ht="12.75" customHeight="1">
      <c r="A414" s="111" t="str">
        <f>SUBSTITUTE('PVC 150'!B29,"_",'PVC 150'!$F$10)</f>
        <v>SP100-G-MU----G</v>
      </c>
      <c r="B414" s="110">
        <f>'PVC 150'!$I$4</f>
        <v>0</v>
      </c>
      <c r="C414" s="110">
        <f>'PVC 150'!$I$7</f>
        <v>0</v>
      </c>
      <c r="D414" s="110">
        <f>'PVC 150'!$I$5</f>
        <v>0</v>
      </c>
      <c r="E414" s="110" t="str">
        <f>'PVC 150'!$I$6</f>
        <v>SHO</v>
      </c>
      <c r="F414" s="110">
        <f>'PVC 150'!$B$2</f>
        <v>0</v>
      </c>
      <c r="G414" s="244" t="str">
        <f>'PVC 150'!$B$7</f>
        <v>2019-04-1</v>
      </c>
      <c r="H414" s="110">
        <f>'PVC 150'!$I$4</f>
        <v>0</v>
      </c>
      <c r="I414" s="110" t="str">
        <f t="shared" si="20"/>
        <v>SP100-G-MU----G</v>
      </c>
      <c r="J414" s="110">
        <f>'PVC 150'!F29</f>
        <v>0</v>
      </c>
    </row>
    <row r="415" spans="1:10" ht="12.75" customHeight="1">
      <c r="A415" s="111" t="str">
        <f>SUBSTITUTE('PVC 150'!B30,"_",'PVC 150'!$F$10)</f>
        <v>SP100-G-KO067-G</v>
      </c>
      <c r="B415" s="110">
        <f>'PVC 150'!$I$4</f>
        <v>0</v>
      </c>
      <c r="C415" s="110">
        <f>'PVC 150'!$I$7</f>
        <v>0</v>
      </c>
      <c r="D415" s="110">
        <f>'PVC 150'!$I$5</f>
        <v>0</v>
      </c>
      <c r="E415" s="110" t="str">
        <f>'PVC 150'!$I$6</f>
        <v>SHO</v>
      </c>
      <c r="F415" s="110">
        <f>'PVC 150'!$B$2</f>
        <v>0</v>
      </c>
      <c r="G415" s="244" t="str">
        <f>'PVC 150'!$B$7</f>
        <v>2019-04-1</v>
      </c>
      <c r="H415" s="110">
        <f>'PVC 150'!$I$4</f>
        <v>0</v>
      </c>
      <c r="I415" s="110" t="str">
        <f t="shared" si="20"/>
        <v>SP100-G-KO067-G</v>
      </c>
      <c r="J415" s="110">
        <f>'PVC 150'!F30</f>
        <v>0</v>
      </c>
    </row>
    <row r="416" spans="1:10" ht="12.75" customHeight="1">
      <c r="A416" s="111" t="str">
        <f>SUBSTITUTE('PVC 150'!B31,"_",'PVC 150'!$F$10)</f>
        <v>SP100-G-KO045-G</v>
      </c>
      <c r="B416" s="110">
        <f>'PVC 150'!$I$4</f>
        <v>0</v>
      </c>
      <c r="C416" s="110">
        <f>'PVC 150'!$I$7</f>
        <v>0</v>
      </c>
      <c r="D416" s="110">
        <f>'PVC 150'!$I$5</f>
        <v>0</v>
      </c>
      <c r="E416" s="110" t="str">
        <f>'PVC 150'!$I$6</f>
        <v>SHO</v>
      </c>
      <c r="F416" s="110">
        <f>'PVC 150'!$B$2</f>
        <v>0</v>
      </c>
      <c r="G416" s="244" t="str">
        <f>'PVC 150'!$B$7</f>
        <v>2019-04-1</v>
      </c>
      <c r="H416" s="110">
        <f>'PVC 150'!$I$4</f>
        <v>0</v>
      </c>
      <c r="I416" s="110" t="str">
        <f t="shared" si="20"/>
        <v>SP100-G-KO045-G</v>
      </c>
      <c r="J416" s="110">
        <f>'PVC 150'!F31</f>
        <v>0</v>
      </c>
    </row>
    <row r="417" spans="1:10" ht="12.75" customHeight="1">
      <c r="A417" s="111" t="str">
        <f>SUBSTITUTE('PVC 150'!B32,"_",'PVC 150'!$F$10)</f>
        <v>SP100-G-TR067-G</v>
      </c>
      <c r="B417" s="110">
        <f>'PVC 150'!$I$4</f>
        <v>0</v>
      </c>
      <c r="C417" s="110">
        <f>'PVC 150'!$I$7</f>
        <v>0</v>
      </c>
      <c r="D417" s="110">
        <f>'PVC 150'!$I$5</f>
        <v>0</v>
      </c>
      <c r="E417" s="110" t="str">
        <f>'PVC 150'!$I$6</f>
        <v>SHO</v>
      </c>
      <c r="F417" s="110">
        <f>'PVC 150'!$B$2</f>
        <v>0</v>
      </c>
      <c r="G417" s="244" t="str">
        <f>'PVC 150'!$B$7</f>
        <v>2019-04-1</v>
      </c>
      <c r="H417" s="110">
        <f>'PVC 150'!$I$4</f>
        <v>0</v>
      </c>
      <c r="I417" s="110" t="str">
        <f t="shared" si="20"/>
        <v>SP100-G-TR067-G</v>
      </c>
      <c r="J417" s="110">
        <f>'PVC 150'!F32</f>
        <v>0</v>
      </c>
    </row>
    <row r="418" spans="1:10" ht="12.75" customHeight="1">
      <c r="A418" s="111" t="str">
        <f>SUBSTITUTE('PVC 150'!B33,"_",'PVC 150'!$F$10)</f>
        <v>SP100-G-OD----A</v>
      </c>
      <c r="B418" s="110">
        <f>'PVC 150'!$I$4</f>
        <v>0</v>
      </c>
      <c r="C418" s="110">
        <f>'PVC 150'!$I$7</f>
        <v>0</v>
      </c>
      <c r="D418" s="110">
        <f>'PVC 150'!$I$5</f>
        <v>0</v>
      </c>
      <c r="E418" s="110" t="str">
        <f>'PVC 150'!$I$6</f>
        <v>SHO</v>
      </c>
      <c r="F418" s="110">
        <f>'PVC 150'!$B$2</f>
        <v>0</v>
      </c>
      <c r="G418" s="244" t="str">
        <f>'PVC 150'!$B$7</f>
        <v>2019-04-1</v>
      </c>
      <c r="H418" s="110">
        <f>'PVC 150'!$I$4</f>
        <v>0</v>
      </c>
      <c r="I418" s="110" t="str">
        <f t="shared" si="20"/>
        <v>SP100-G-OD----A</v>
      </c>
      <c r="J418" s="242">
        <f>'PVC 150'!F33</f>
        <v>0</v>
      </c>
    </row>
    <row r="419" spans="1:10" ht="12.75" customHeight="1">
      <c r="A419" s="111" t="str">
        <f>SUBSTITUTE('PVC 150'!B34,"_",'PVC 150'!$F$10)</f>
        <v>SP100-G-RE110</v>
      </c>
      <c r="B419" s="110">
        <f>'PVC 150'!$I$4</f>
        <v>0</v>
      </c>
      <c r="C419" s="110">
        <f>'PVC 150'!$I$7</f>
        <v>0</v>
      </c>
      <c r="D419" s="110">
        <f>'PVC 150'!$I$5</f>
        <v>0</v>
      </c>
      <c r="E419" s="110" t="str">
        <f>'PVC 150'!$I$6</f>
        <v>SHO</v>
      </c>
      <c r="F419" s="110">
        <f>'PVC 150'!$B$2</f>
        <v>0</v>
      </c>
      <c r="G419" s="244" t="str">
        <f>'PVC 150'!$B$7</f>
        <v>2019-04-1</v>
      </c>
      <c r="H419" s="110">
        <f>'PVC 150'!$I$4</f>
        <v>0</v>
      </c>
      <c r="I419" s="110" t="str">
        <f>SUBSTITUTE(SUBSTITUTE(SUBSTITUTE(SUBSTITUTE(SUBSTITUTE(A419,"RS135","RS130",1),"SS090","SS087",1),"RO135","RO130",1),"OP090","OP087",1),"RS120","RS110",1)</f>
        <v>SP100-G-RE110</v>
      </c>
      <c r="J419" s="242">
        <f>'PVC 150'!F34</f>
        <v>0</v>
      </c>
    </row>
    <row r="420" spans="1:10" ht="12">
      <c r="A420" s="111" t="str">
        <f>SUBSTITUTE('PVC 2 135'!B12,"_",'PVC 2 135'!$D$10)</f>
        <v>RQ135-A-RY400-G</v>
      </c>
      <c r="B420" s="110">
        <f>'PVC 2 135'!$H$4</f>
        <v>0</v>
      </c>
      <c r="C420" s="110">
        <f>'PVC 2 135'!$H$7</f>
        <v>0</v>
      </c>
      <c r="D420" s="110">
        <f>'PVC 2 135'!$H$5</f>
        <v>0</v>
      </c>
      <c r="E420" s="110" t="str">
        <f>'PVC 2 135'!$H$6</f>
        <v>SHO</v>
      </c>
      <c r="F420" s="293">
        <f>'PVC 2 135'!$B$2</f>
        <v>0</v>
      </c>
      <c r="G420" s="244" t="str">
        <f>'PVC 2 135'!$B$7</f>
        <v>2019-04-1</v>
      </c>
      <c r="H420" s="110">
        <f>'PVC 2 135'!$H$4</f>
        <v>0</v>
      </c>
      <c r="I420" s="110" t="str">
        <f>SUBSTITUTE(SUBSTITUTE(SUBSTITUTE(SUBSTITUTE(SUBSTITUTE(A420,"RS135","RS130",1),"SS090","SS087",1),"RO135","RO130",1),"OP090","OP087",1),"RS120","RS110",1)</f>
        <v>RQ135-A-RY400-G</v>
      </c>
      <c r="J420" s="242">
        <f>'PVC 2 135'!D12</f>
        <v>0</v>
      </c>
    </row>
    <row r="421" spans="1:10" ht="12">
      <c r="A421" s="111" t="str">
        <f>SUBSTITUTE('PVC 2 135'!B13,"_",'PVC 2 135'!$D$10)</f>
        <v>RQ135-A-HP----G</v>
      </c>
      <c r="B421" s="110">
        <f>'PVC 2 135'!$H$4</f>
        <v>0</v>
      </c>
      <c r="C421" s="110">
        <f>'PVC 2 135'!$H$7</f>
        <v>0</v>
      </c>
      <c r="D421" s="110">
        <f>'PVC 2 135'!$H$5</f>
        <v>0</v>
      </c>
      <c r="E421" s="110" t="str">
        <f>'PVC 2 135'!$H$6</f>
        <v>SHO</v>
      </c>
      <c r="F421" s="293">
        <f>'PVC 2 135'!$B$2</f>
        <v>0</v>
      </c>
      <c r="G421" s="244" t="str">
        <f>'PVC 2 135'!$B$7</f>
        <v>2019-04-1</v>
      </c>
      <c r="H421" s="110">
        <f>'PVC 2 135'!$H$4</f>
        <v>0</v>
      </c>
      <c r="I421" s="110" t="str">
        <f aca="true" t="shared" si="21" ref="I421:I433">SUBSTITUTE(SUBSTITUTE(SUBSTITUTE(SUBSTITUTE(SUBSTITUTE(A421,"RS135","RS130",1),"SS090","SS087",1),"RO135","RO130",1),"OP090","OP087",1),"RS120","RS110",1)</f>
        <v>RQ135-A-HP----G</v>
      </c>
      <c r="J421" s="242">
        <f>'PVC 2 135'!D13</f>
        <v>0</v>
      </c>
    </row>
    <row r="422" spans="1:10" ht="12">
      <c r="A422" s="111" t="str">
        <f>SUBSTITUTE('PVC 2 135'!B14,"_",'PVC 2 135'!$D$10)</f>
        <v>RQ135-A-HM----D</v>
      </c>
      <c r="B422" s="110">
        <f>'PVC 2 135'!$H$4</f>
        <v>0</v>
      </c>
      <c r="C422" s="110">
        <f>'PVC 2 135'!$H$7</f>
        <v>0</v>
      </c>
      <c r="D422" s="110">
        <f>'PVC 2 135'!$H$5</f>
        <v>0</v>
      </c>
      <c r="E422" s="110" t="str">
        <f>'PVC 2 135'!$H$6</f>
        <v>SHO</v>
      </c>
      <c r="F422" s="293">
        <f>'PVC 2 135'!$B$2</f>
        <v>0</v>
      </c>
      <c r="G422" s="244" t="str">
        <f>'PVC 2 135'!$B$7</f>
        <v>2019-04-1</v>
      </c>
      <c r="H422" s="110">
        <f>'PVC 2 135'!$H$4</f>
        <v>0</v>
      </c>
      <c r="I422" s="110" t="str">
        <f t="shared" si="21"/>
        <v>RQ135-A-HM----D</v>
      </c>
      <c r="J422" s="242">
        <f>'PVC 2 135'!D14</f>
        <v>0</v>
      </c>
    </row>
    <row r="423" spans="1:10" ht="12">
      <c r="A423" s="111" t="str">
        <f>SUBSTITUTE('PVC 2 135'!B15,"_",'PVC 2 135'!$D$10)</f>
        <v>RQ135-A-LA----G</v>
      </c>
      <c r="B423" s="110">
        <f>'PVC 2 135'!$H$4</f>
        <v>0</v>
      </c>
      <c r="C423" s="110">
        <f>'PVC 2 135'!$H$7</f>
        <v>0</v>
      </c>
      <c r="D423" s="110">
        <f>'PVC 2 135'!$H$5</f>
        <v>0</v>
      </c>
      <c r="E423" s="110" t="str">
        <f>'PVC 2 135'!$H$6</f>
        <v>SHO</v>
      </c>
      <c r="F423" s="293">
        <f>'PVC 2 135'!$B$2</f>
        <v>0</v>
      </c>
      <c r="G423" s="244" t="str">
        <f>'PVC 2 135'!$B$7</f>
        <v>2019-04-1</v>
      </c>
      <c r="H423" s="110">
        <f>'PVC 2 135'!$H$4</f>
        <v>0</v>
      </c>
      <c r="I423" s="110" t="str">
        <f t="shared" si="21"/>
        <v>RQ135-A-LA----G</v>
      </c>
      <c r="J423" s="242">
        <f>'PVC 2 135'!D15</f>
        <v>0</v>
      </c>
    </row>
    <row r="424" spans="1:10" ht="12">
      <c r="A424" s="111" t="str">
        <f>SUBSTITUTE('PVC 2 135'!B16,"_",'PVC 2 135'!$D$10)</f>
        <v>RQ135-A-LW090-G</v>
      </c>
      <c r="B424" s="110">
        <f>'PVC 2 135'!$H$4</f>
        <v>0</v>
      </c>
      <c r="C424" s="110">
        <f>'PVC 2 135'!$H$7</f>
        <v>0</v>
      </c>
      <c r="D424" s="110">
        <f>'PVC 2 135'!$H$5</f>
        <v>0</v>
      </c>
      <c r="E424" s="110" t="str">
        <f>'PVC 2 135'!$H$6</f>
        <v>SHO</v>
      </c>
      <c r="F424" s="293">
        <f>'PVC 2 135'!$B$2</f>
        <v>0</v>
      </c>
      <c r="G424" s="244" t="str">
        <f>'PVC 2 135'!$B$7</f>
        <v>2019-04-1</v>
      </c>
      <c r="H424" s="110">
        <f>'PVC 2 135'!$H$4</f>
        <v>0</v>
      </c>
      <c r="I424" s="110" t="str">
        <f t="shared" si="21"/>
        <v>RQ135-A-LW090-G</v>
      </c>
      <c r="J424" s="242">
        <f>'PVC 2 135'!D16</f>
        <v>0</v>
      </c>
    </row>
    <row r="425" spans="1:10" ht="12">
      <c r="A425" s="111" t="str">
        <f>SUBSTITUTE('PVC 2 135'!B17,"_",'PVC 2 135'!$D$10)</f>
        <v>RQ135-A-LZ090-G</v>
      </c>
      <c r="B425" s="110">
        <f>'PVC 2 135'!$H$4</f>
        <v>0</v>
      </c>
      <c r="C425" s="110">
        <f>'PVC 2 135'!$H$7</f>
        <v>0</v>
      </c>
      <c r="D425" s="110">
        <f>'PVC 2 135'!$H$5</f>
        <v>0</v>
      </c>
      <c r="E425" s="110" t="str">
        <f>'PVC 2 135'!$H$6</f>
        <v>SHO</v>
      </c>
      <c r="F425" s="293">
        <f>'PVC 2 135'!$B$2</f>
        <v>0</v>
      </c>
      <c r="G425" s="244" t="str">
        <f>'PVC 2 135'!$B$7</f>
        <v>2019-04-1</v>
      </c>
      <c r="H425" s="110">
        <f>'PVC 2 135'!$H$4</f>
        <v>0</v>
      </c>
      <c r="I425" s="110" t="str">
        <f t="shared" si="21"/>
        <v>RQ135-A-LZ090-G</v>
      </c>
      <c r="J425" s="242">
        <f>'PVC 2 135'!D17</f>
        <v>0</v>
      </c>
    </row>
    <row r="426" spans="1:10" ht="12">
      <c r="A426" s="111" t="str">
        <f>SUBSTITUTE('PVC 2 135'!B18,"_",'PVC 2 135'!$D$10)</f>
        <v>RQ135-A-OP080-G</v>
      </c>
      <c r="B426" s="110">
        <f>'PVC 2 135'!$H$4</f>
        <v>0</v>
      </c>
      <c r="C426" s="110">
        <f>'PVC 2 135'!$H$7</f>
        <v>0</v>
      </c>
      <c r="D426" s="110">
        <f>'PVC 2 135'!$H$5</f>
        <v>0</v>
      </c>
      <c r="E426" s="110" t="str">
        <f>'PVC 2 135'!$H$6</f>
        <v>SHO</v>
      </c>
      <c r="F426" s="293">
        <f>'PVC 2 135'!$B$2</f>
        <v>0</v>
      </c>
      <c r="G426" s="244" t="str">
        <f>'PVC 2 135'!$B$7</f>
        <v>2019-04-1</v>
      </c>
      <c r="H426" s="110">
        <f>'PVC 2 135'!$H$4</f>
        <v>0</v>
      </c>
      <c r="I426" s="110" t="str">
        <f t="shared" si="21"/>
        <v>RQ135-A-OP080-G</v>
      </c>
      <c r="J426" s="242">
        <f>'PVC 2 135'!D18</f>
        <v>0</v>
      </c>
    </row>
    <row r="427" spans="1:10" ht="12">
      <c r="A427" s="111" t="str">
        <f>SUBSTITUTE('PVC 2 135'!B19,"_",'PVC 2 135'!$D$10)</f>
        <v>RQ135-A-ZL----G</v>
      </c>
      <c r="B427" s="110">
        <f>'PVC 2 135'!$H$4</f>
        <v>0</v>
      </c>
      <c r="C427" s="110">
        <f>'PVC 2 135'!$H$7</f>
        <v>0</v>
      </c>
      <c r="D427" s="110">
        <f>'PVC 2 135'!$H$5</f>
        <v>0</v>
      </c>
      <c r="E427" s="110" t="str">
        <f>'PVC 2 135'!$H$6</f>
        <v>SHO</v>
      </c>
      <c r="F427" s="293">
        <f>'PVC 2 135'!$B$2</f>
        <v>0</v>
      </c>
      <c r="G427" s="244" t="str">
        <f>'PVC 2 135'!$B$7</f>
        <v>2019-04-1</v>
      </c>
      <c r="H427" s="110">
        <f>'PVC 2 135'!$H$4</f>
        <v>0</v>
      </c>
      <c r="I427" s="110" t="str">
        <f t="shared" si="21"/>
        <v>RQ135-A-ZL----G</v>
      </c>
      <c r="J427" s="242">
        <f>'PVC 2 135'!D19</f>
        <v>0</v>
      </c>
    </row>
    <row r="428" spans="1:10" ht="12">
      <c r="A428" s="111" t="str">
        <f>SUBSTITUTE('PVC 2 135'!B20,"_",'PVC 2 135'!$D$10)</f>
        <v>RQ135-A-ZP----G</v>
      </c>
      <c r="B428" s="110">
        <f>'PVC 2 135'!$H$4</f>
        <v>0</v>
      </c>
      <c r="C428" s="110">
        <f>'PVC 2 135'!$H$7</f>
        <v>0</v>
      </c>
      <c r="D428" s="110">
        <f>'PVC 2 135'!$H$5</f>
        <v>0</v>
      </c>
      <c r="E428" s="110" t="str">
        <f>'PVC 2 135'!$H$6</f>
        <v>SHO</v>
      </c>
      <c r="F428" s="293">
        <f>'PVC 2 135'!$B$2</f>
        <v>0</v>
      </c>
      <c r="G428" s="244" t="str">
        <f>'PVC 2 135'!$B$7</f>
        <v>2019-04-1</v>
      </c>
      <c r="H428" s="110">
        <f>'PVC 2 135'!$H$4</f>
        <v>0</v>
      </c>
      <c r="I428" s="110" t="str">
        <f t="shared" si="21"/>
        <v>RQ135-A-ZP----G</v>
      </c>
      <c r="J428" s="242">
        <f>'PVC 2 135'!D20</f>
        <v>0</v>
      </c>
    </row>
    <row r="429" spans="1:10" ht="12">
      <c r="A429" s="111" t="str">
        <f>SUBSTITUTE('PVC 2 135'!B22,"_",'PVC 2 135'!$D$10)</f>
        <v>SQ080-A-RU400-G</v>
      </c>
      <c r="B429" s="110">
        <f>'PVC 2 135'!$H$4</f>
        <v>0</v>
      </c>
      <c r="C429" s="110">
        <f>'PVC 2 135'!$H$7</f>
        <v>0</v>
      </c>
      <c r="D429" s="110">
        <f>'PVC 2 135'!$H$5</f>
        <v>0</v>
      </c>
      <c r="E429" s="110" t="str">
        <f>'PVC 2 135'!$H$6</f>
        <v>SHO</v>
      </c>
      <c r="F429" s="293">
        <f>'PVC 2 135'!$B$2</f>
        <v>0</v>
      </c>
      <c r="G429" s="244" t="str">
        <f>'PVC 2 135'!$B$7</f>
        <v>2019-04-1</v>
      </c>
      <c r="H429" s="110">
        <f>'PVC 2 135'!$H$4</f>
        <v>0</v>
      </c>
      <c r="I429" s="110" t="str">
        <f t="shared" si="21"/>
        <v>SQ080-A-RU400-G</v>
      </c>
      <c r="J429" s="242">
        <f>'PVC 2 135'!D22</f>
        <v>0</v>
      </c>
    </row>
    <row r="430" spans="1:10" ht="12">
      <c r="A430" s="111" t="str">
        <f>SUBSTITUTE('PVC 2 135'!B23,"_",'PVC 2 135'!$D$10)</f>
        <v>SQ080-A-MU----G</v>
      </c>
      <c r="B430" s="110">
        <f>'PVC 2 135'!$H$4</f>
        <v>0</v>
      </c>
      <c r="C430" s="110">
        <f>'PVC 2 135'!$H$7</f>
        <v>0</v>
      </c>
      <c r="D430" s="110">
        <f>'PVC 2 135'!$H$5</f>
        <v>0</v>
      </c>
      <c r="E430" s="110" t="str">
        <f>'PVC 2 135'!$H$6</f>
        <v>SHO</v>
      </c>
      <c r="F430" s="293">
        <f>'PVC 2 135'!$B$2</f>
        <v>0</v>
      </c>
      <c r="G430" s="244" t="str">
        <f>'PVC 2 135'!$B$7</f>
        <v>2019-04-1</v>
      </c>
      <c r="H430" s="110">
        <f>'PVC 2 135'!$H$4</f>
        <v>0</v>
      </c>
      <c r="I430" s="110" t="str">
        <f t="shared" si="21"/>
        <v>SQ080-A-MU----G</v>
      </c>
      <c r="J430" s="242">
        <f>'PVC 2 135'!D23</f>
        <v>0</v>
      </c>
    </row>
    <row r="431" spans="1:10" ht="12">
      <c r="A431" s="111" t="str">
        <f>SUBSTITUTE('PVC 2 135'!B24,"_",'PVC 2 135'!$D$10)</f>
        <v>SQ080-A-KO067-G</v>
      </c>
      <c r="B431" s="110">
        <f>'PVC 2 135'!$H$4</f>
        <v>0</v>
      </c>
      <c r="C431" s="110">
        <f>'PVC 2 135'!$H$7</f>
        <v>0</v>
      </c>
      <c r="D431" s="110">
        <f>'PVC 2 135'!$H$5</f>
        <v>0</v>
      </c>
      <c r="E431" s="110" t="str">
        <f>'PVC 2 135'!$H$6</f>
        <v>SHO</v>
      </c>
      <c r="F431" s="293">
        <f>'PVC 2 135'!$B$2</f>
        <v>0</v>
      </c>
      <c r="G431" s="244" t="str">
        <f>'PVC 2 135'!$B$7</f>
        <v>2019-04-1</v>
      </c>
      <c r="H431" s="110">
        <f>'PVC 2 135'!$H$4</f>
        <v>0</v>
      </c>
      <c r="I431" s="110" t="str">
        <f t="shared" si="21"/>
        <v>SQ080-A-KO067-G</v>
      </c>
      <c r="J431" s="242">
        <f>'PVC 2 135'!D24</f>
        <v>0</v>
      </c>
    </row>
    <row r="432" spans="1:10" ht="12">
      <c r="A432" s="111" t="str">
        <f>SUBSTITUTE('PVC 2 135'!B25,"_",'PVC 2 135'!$D$10)</f>
        <v>SQ080-A-OM----D</v>
      </c>
      <c r="B432" s="110">
        <f>'PVC 2 135'!$H$4</f>
        <v>0</v>
      </c>
      <c r="C432" s="110">
        <f>'PVC 2 135'!$H$7</f>
        <v>0</v>
      </c>
      <c r="D432" s="110">
        <f>'PVC 2 135'!$H$5</f>
        <v>0</v>
      </c>
      <c r="E432" s="110" t="str">
        <f>'PVC 2 135'!$H$6</f>
        <v>SHO</v>
      </c>
      <c r="F432" s="293">
        <f>'PVC 2 135'!$B$2</f>
        <v>0</v>
      </c>
      <c r="G432" s="244" t="str">
        <f>'PVC 2 135'!$B$7</f>
        <v>2019-04-1</v>
      </c>
      <c r="H432" s="110">
        <f>'PVC 2 135'!$H$4</f>
        <v>0</v>
      </c>
      <c r="I432" s="110" t="str">
        <f t="shared" si="21"/>
        <v>SQ080-A-OM----D</v>
      </c>
      <c r="J432" s="242">
        <f>'PVC 2 135'!D25</f>
        <v>0</v>
      </c>
    </row>
    <row r="433" spans="1:10" ht="12">
      <c r="A433" s="111" t="str">
        <f>SUBSTITUTE('PVC 2 135'!B12,"_",'PVC 2 135'!$E$10)</f>
        <v>RQ135-B-RY400-G</v>
      </c>
      <c r="B433" s="110">
        <f>'PVC 2 135'!$H$4</f>
        <v>0</v>
      </c>
      <c r="C433" s="110">
        <f>'PVC 2 135'!$H$7</f>
        <v>0</v>
      </c>
      <c r="D433" s="110">
        <f>'PVC 2 135'!$H$5</f>
        <v>0</v>
      </c>
      <c r="E433" s="110" t="str">
        <f>'PVC 2 135'!$H$6</f>
        <v>SHO</v>
      </c>
      <c r="F433" s="293">
        <f>'PVC 2 135'!$B$2</f>
        <v>0</v>
      </c>
      <c r="G433" s="244" t="str">
        <f>'PVC 2 135'!$B$7</f>
        <v>2019-04-1</v>
      </c>
      <c r="H433" s="110">
        <f>'PVC 2 135'!$H$4</f>
        <v>0</v>
      </c>
      <c r="I433" s="110" t="str">
        <f t="shared" si="21"/>
        <v>RQ135-B-RY400-G</v>
      </c>
      <c r="J433" s="242">
        <f>'PVC 2 135'!E12</f>
        <v>0</v>
      </c>
    </row>
    <row r="434" spans="1:10" ht="12">
      <c r="A434" s="111" t="str">
        <f>SUBSTITUTE('PVC 2 135'!B13,"_",'PVC 2 135'!$E$10)</f>
        <v>RQ135-B-HP----G</v>
      </c>
      <c r="B434" s="110">
        <f>'PVC 2 135'!$H$4</f>
        <v>0</v>
      </c>
      <c r="C434" s="110">
        <f>'PVC 2 135'!$H$7</f>
        <v>0</v>
      </c>
      <c r="D434" s="110">
        <f>'PVC 2 135'!$H$5</f>
        <v>0</v>
      </c>
      <c r="E434" s="110" t="str">
        <f>'PVC 2 135'!$H$6</f>
        <v>SHO</v>
      </c>
      <c r="F434" s="293">
        <f>'PVC 2 135'!$B$2</f>
        <v>0</v>
      </c>
      <c r="G434" s="244" t="str">
        <f>'PVC 2 135'!$B$7</f>
        <v>2019-04-1</v>
      </c>
      <c r="H434" s="110">
        <f>'PVC 2 135'!$H$4</f>
        <v>0</v>
      </c>
      <c r="I434" s="110" t="str">
        <f aca="true" t="shared" si="22" ref="I434:I446">SUBSTITUTE(SUBSTITUTE(SUBSTITUTE(SUBSTITUTE(SUBSTITUTE(A434,"RS135","RS130",1),"SS090","SS087",1),"RO135","RO130",1),"OP090","OP087",1),"RS120","RS110",1)</f>
        <v>RQ135-B-HP----G</v>
      </c>
      <c r="J434" s="242">
        <f>'PVC 2 135'!E13</f>
        <v>0</v>
      </c>
    </row>
    <row r="435" spans="1:10" ht="12">
      <c r="A435" s="111" t="str">
        <f>SUBSTITUTE('PVC 2 135'!B14,"_",'PVC 2 135'!$E$10)</f>
        <v>RQ135-B-HM----D</v>
      </c>
      <c r="B435" s="110">
        <f>'PVC 2 135'!$H$4</f>
        <v>0</v>
      </c>
      <c r="C435" s="110">
        <f>'PVC 2 135'!$H$7</f>
        <v>0</v>
      </c>
      <c r="D435" s="110">
        <f>'PVC 2 135'!$H$5</f>
        <v>0</v>
      </c>
      <c r="E435" s="110" t="str">
        <f>'PVC 2 135'!$H$6</f>
        <v>SHO</v>
      </c>
      <c r="F435" s="293">
        <f>'PVC 2 135'!$B$2</f>
        <v>0</v>
      </c>
      <c r="G435" s="244" t="str">
        <f>'PVC 2 135'!$B$7</f>
        <v>2019-04-1</v>
      </c>
      <c r="H435" s="110">
        <f>'PVC 2 135'!$H$4</f>
        <v>0</v>
      </c>
      <c r="I435" s="110" t="str">
        <f t="shared" si="22"/>
        <v>RQ135-B-HM----D</v>
      </c>
      <c r="J435" s="242">
        <f>'PVC 2 135'!E14</f>
        <v>0</v>
      </c>
    </row>
    <row r="436" spans="1:10" ht="12">
      <c r="A436" s="111" t="str">
        <f>SUBSTITUTE('PVC 2 135'!B15,"_",'PVC 2 135'!$E$10)</f>
        <v>RQ135-B-LA----G</v>
      </c>
      <c r="B436" s="110">
        <f>'PVC 2 135'!$H$4</f>
        <v>0</v>
      </c>
      <c r="C436" s="110">
        <f>'PVC 2 135'!$H$7</f>
        <v>0</v>
      </c>
      <c r="D436" s="110">
        <f>'PVC 2 135'!$H$5</f>
        <v>0</v>
      </c>
      <c r="E436" s="110" t="str">
        <f>'PVC 2 135'!$H$6</f>
        <v>SHO</v>
      </c>
      <c r="F436" s="293">
        <f>'PVC 2 135'!$B$2</f>
        <v>0</v>
      </c>
      <c r="G436" s="244" t="str">
        <f>'PVC 2 135'!$B$7</f>
        <v>2019-04-1</v>
      </c>
      <c r="H436" s="110">
        <f>'PVC 2 135'!$H$4</f>
        <v>0</v>
      </c>
      <c r="I436" s="110" t="str">
        <f t="shared" si="22"/>
        <v>RQ135-B-LA----G</v>
      </c>
      <c r="J436" s="242">
        <f>'PVC 2 135'!E15</f>
        <v>0</v>
      </c>
    </row>
    <row r="437" spans="1:10" ht="12">
      <c r="A437" s="111" t="str">
        <f>SUBSTITUTE('PVC 2 135'!B16,"_",'PVC 2 135'!$E$10)</f>
        <v>RQ135-B-LW090-G</v>
      </c>
      <c r="B437" s="110">
        <f>'PVC 2 135'!$H$4</f>
        <v>0</v>
      </c>
      <c r="C437" s="110">
        <f>'PVC 2 135'!$H$7</f>
        <v>0</v>
      </c>
      <c r="D437" s="110">
        <f>'PVC 2 135'!$H$5</f>
        <v>0</v>
      </c>
      <c r="E437" s="110" t="str">
        <f>'PVC 2 135'!$H$6</f>
        <v>SHO</v>
      </c>
      <c r="F437" s="293">
        <f>'PVC 2 135'!$B$2</f>
        <v>0</v>
      </c>
      <c r="G437" s="244" t="str">
        <f>'PVC 2 135'!$B$7</f>
        <v>2019-04-1</v>
      </c>
      <c r="H437" s="110">
        <f>'PVC 2 135'!$H$4</f>
        <v>0</v>
      </c>
      <c r="I437" s="110" t="str">
        <f t="shared" si="22"/>
        <v>RQ135-B-LW090-G</v>
      </c>
      <c r="J437" s="242">
        <f>'PVC 2 135'!E16</f>
        <v>0</v>
      </c>
    </row>
    <row r="438" spans="1:10" ht="12">
      <c r="A438" s="111" t="str">
        <f>SUBSTITUTE('PVC 2 135'!B17,"_",'PVC 2 135'!$E$10)</f>
        <v>RQ135-B-LZ090-G</v>
      </c>
      <c r="B438" s="110">
        <f>'PVC 2 135'!$H$4</f>
        <v>0</v>
      </c>
      <c r="C438" s="110">
        <f>'PVC 2 135'!$H$7</f>
        <v>0</v>
      </c>
      <c r="D438" s="110">
        <f>'PVC 2 135'!$H$5</f>
        <v>0</v>
      </c>
      <c r="E438" s="110" t="str">
        <f>'PVC 2 135'!$H$6</f>
        <v>SHO</v>
      </c>
      <c r="F438" s="293">
        <f>'PVC 2 135'!$B$2</f>
        <v>0</v>
      </c>
      <c r="G438" s="244" t="str">
        <f>'PVC 2 135'!$B$7</f>
        <v>2019-04-1</v>
      </c>
      <c r="H438" s="110">
        <f>'PVC 2 135'!$H$4</f>
        <v>0</v>
      </c>
      <c r="I438" s="110" t="str">
        <f t="shared" si="22"/>
        <v>RQ135-B-LZ090-G</v>
      </c>
      <c r="J438" s="242">
        <f>'PVC 2 135'!E17</f>
        <v>0</v>
      </c>
    </row>
    <row r="439" spans="1:10" ht="12">
      <c r="A439" s="111" t="str">
        <f>SUBSTITUTE('PVC 2 135'!B18,"_",'PVC 2 135'!$E$10)</f>
        <v>RQ135-B-OP080-G</v>
      </c>
      <c r="B439" s="110">
        <f>'PVC 2 135'!$H$4</f>
        <v>0</v>
      </c>
      <c r="C439" s="110">
        <f>'PVC 2 135'!$H$7</f>
        <v>0</v>
      </c>
      <c r="D439" s="110">
        <f>'PVC 2 135'!$H$5</f>
        <v>0</v>
      </c>
      <c r="E439" s="110" t="str">
        <f>'PVC 2 135'!$H$6</f>
        <v>SHO</v>
      </c>
      <c r="F439" s="293">
        <f>'PVC 2 135'!$B$2</f>
        <v>0</v>
      </c>
      <c r="G439" s="244" t="str">
        <f>'PVC 2 135'!$B$7</f>
        <v>2019-04-1</v>
      </c>
      <c r="H439" s="110">
        <f>'PVC 2 135'!$H$4</f>
        <v>0</v>
      </c>
      <c r="I439" s="110" t="str">
        <f t="shared" si="22"/>
        <v>RQ135-B-OP080-G</v>
      </c>
      <c r="J439" s="242">
        <f>'PVC 2 135'!E18</f>
        <v>0</v>
      </c>
    </row>
    <row r="440" spans="1:10" ht="12">
      <c r="A440" s="111" t="str">
        <f>SUBSTITUTE('PVC 2 135'!B19,"_",'PVC 2 135'!$E$10)</f>
        <v>RQ135-B-ZL----G</v>
      </c>
      <c r="B440" s="110">
        <f>'PVC 2 135'!$H$4</f>
        <v>0</v>
      </c>
      <c r="C440" s="110">
        <f>'PVC 2 135'!$H$7</f>
        <v>0</v>
      </c>
      <c r="D440" s="110">
        <f>'PVC 2 135'!$H$5</f>
        <v>0</v>
      </c>
      <c r="E440" s="110" t="str">
        <f>'PVC 2 135'!$H$6</f>
        <v>SHO</v>
      </c>
      <c r="F440" s="293">
        <f>'PVC 2 135'!$B$2</f>
        <v>0</v>
      </c>
      <c r="G440" s="244" t="str">
        <f>'PVC 2 135'!$B$7</f>
        <v>2019-04-1</v>
      </c>
      <c r="H440" s="110">
        <f>'PVC 2 135'!$H$4</f>
        <v>0</v>
      </c>
      <c r="I440" s="110" t="str">
        <f t="shared" si="22"/>
        <v>RQ135-B-ZL----G</v>
      </c>
      <c r="J440" s="242">
        <f>'PVC 2 135'!E19</f>
        <v>0</v>
      </c>
    </row>
    <row r="441" spans="1:10" ht="12">
      <c r="A441" s="111" t="str">
        <f>SUBSTITUTE('PVC 2 135'!B20,"_",'PVC 2 135'!$E$10)</f>
        <v>RQ135-B-ZP----G</v>
      </c>
      <c r="B441" s="110">
        <f>'PVC 2 135'!$H$4</f>
        <v>0</v>
      </c>
      <c r="C441" s="110">
        <f>'PVC 2 135'!$H$7</f>
        <v>0</v>
      </c>
      <c r="D441" s="110">
        <f>'PVC 2 135'!$H$5</f>
        <v>0</v>
      </c>
      <c r="E441" s="110" t="str">
        <f>'PVC 2 135'!$H$6</f>
        <v>SHO</v>
      </c>
      <c r="F441" s="293">
        <f>'PVC 2 135'!$B$2</f>
        <v>0</v>
      </c>
      <c r="G441" s="244" t="str">
        <f>'PVC 2 135'!$B$7</f>
        <v>2019-04-1</v>
      </c>
      <c r="H441" s="110">
        <f>'PVC 2 135'!$H$4</f>
        <v>0</v>
      </c>
      <c r="I441" s="110" t="str">
        <f t="shared" si="22"/>
        <v>RQ135-B-ZP----G</v>
      </c>
      <c r="J441" s="242">
        <f>'PVC 2 135'!E20</f>
        <v>0</v>
      </c>
    </row>
    <row r="442" spans="1:10" ht="12">
      <c r="A442" s="111" t="str">
        <f>SUBSTITUTE('PVC 2 135'!B22,"_",'PVC 2 135'!$E$10)</f>
        <v>SQ080-B-RU400-G</v>
      </c>
      <c r="B442" s="110">
        <f>'PVC 2 135'!$H$4</f>
        <v>0</v>
      </c>
      <c r="C442" s="110">
        <f>'PVC 2 135'!$H$7</f>
        <v>0</v>
      </c>
      <c r="D442" s="110">
        <f>'PVC 2 135'!$H$5</f>
        <v>0</v>
      </c>
      <c r="E442" s="110" t="str">
        <f>'PVC 2 135'!$H$6</f>
        <v>SHO</v>
      </c>
      <c r="F442" s="293">
        <f>'PVC 2 135'!$B$2</f>
        <v>0</v>
      </c>
      <c r="G442" s="244" t="str">
        <f>'PVC 2 135'!$B$7</f>
        <v>2019-04-1</v>
      </c>
      <c r="H442" s="110">
        <f>'PVC 2 135'!$H$4</f>
        <v>0</v>
      </c>
      <c r="I442" s="110" t="str">
        <f t="shared" si="22"/>
        <v>SQ080-B-RU400-G</v>
      </c>
      <c r="J442" s="242">
        <f>'PVC 2 135'!E22</f>
        <v>0</v>
      </c>
    </row>
    <row r="443" spans="1:10" ht="12">
      <c r="A443" s="111" t="str">
        <f>SUBSTITUTE('PVC 2 135'!B23,"_",'PVC 2 135'!$E$10)</f>
        <v>SQ080-B-MU----G</v>
      </c>
      <c r="B443" s="110">
        <f>'PVC 2 135'!$H$4</f>
        <v>0</v>
      </c>
      <c r="C443" s="110">
        <f>'PVC 2 135'!$H$7</f>
        <v>0</v>
      </c>
      <c r="D443" s="110">
        <f>'PVC 2 135'!$H$5</f>
        <v>0</v>
      </c>
      <c r="E443" s="110" t="str">
        <f>'PVC 2 135'!$H$6</f>
        <v>SHO</v>
      </c>
      <c r="F443" s="293">
        <f>'PVC 2 135'!$B$2</f>
        <v>0</v>
      </c>
      <c r="G443" s="244" t="str">
        <f>'PVC 2 135'!$B$7</f>
        <v>2019-04-1</v>
      </c>
      <c r="H443" s="110">
        <f>'PVC 2 135'!$H$4</f>
        <v>0</v>
      </c>
      <c r="I443" s="110" t="str">
        <f t="shared" si="22"/>
        <v>SQ080-B-MU----G</v>
      </c>
      <c r="J443" s="242">
        <f>'PVC 2 135'!E23</f>
        <v>0</v>
      </c>
    </row>
    <row r="444" spans="1:10" ht="12">
      <c r="A444" s="111" t="str">
        <f>SUBSTITUTE('PVC 2 135'!B24,"_",'PVC 2 135'!$E$10)</f>
        <v>SQ080-B-KO067-G</v>
      </c>
      <c r="B444" s="110">
        <f>'PVC 2 135'!$H$4</f>
        <v>0</v>
      </c>
      <c r="C444" s="110">
        <f>'PVC 2 135'!$H$7</f>
        <v>0</v>
      </c>
      <c r="D444" s="110">
        <f>'PVC 2 135'!$H$5</f>
        <v>0</v>
      </c>
      <c r="E444" s="110" t="str">
        <f>'PVC 2 135'!$H$6</f>
        <v>SHO</v>
      </c>
      <c r="F444" s="293">
        <f>'PVC 2 135'!$B$2</f>
        <v>0</v>
      </c>
      <c r="G444" s="244" t="str">
        <f>'PVC 2 135'!$B$7</f>
        <v>2019-04-1</v>
      </c>
      <c r="H444" s="110">
        <f>'PVC 2 135'!$H$4</f>
        <v>0</v>
      </c>
      <c r="I444" s="110" t="str">
        <f t="shared" si="22"/>
        <v>SQ080-B-KO067-G</v>
      </c>
      <c r="J444" s="242">
        <f>'PVC 2 135'!E24</f>
        <v>0</v>
      </c>
    </row>
    <row r="445" spans="1:10" ht="12">
      <c r="A445" s="111" t="str">
        <f>SUBSTITUTE('PVC 2 135'!B25,"_",'PVC 2 135'!$E$10)</f>
        <v>SQ080-B-OM----D</v>
      </c>
      <c r="B445" s="110">
        <f>'PVC 2 135'!$H$4</f>
        <v>0</v>
      </c>
      <c r="C445" s="110">
        <f>'PVC 2 135'!$H$7</f>
        <v>0</v>
      </c>
      <c r="D445" s="110">
        <f>'PVC 2 135'!$H$5</f>
        <v>0</v>
      </c>
      <c r="E445" s="110" t="str">
        <f>'PVC 2 135'!$H$6</f>
        <v>SHO</v>
      </c>
      <c r="F445" s="293">
        <f>'PVC 2 135'!$B$2</f>
        <v>0</v>
      </c>
      <c r="G445" s="244" t="str">
        <f>'PVC 2 135'!$B$7</f>
        <v>2019-04-1</v>
      </c>
      <c r="H445" s="110">
        <f>'PVC 2 135'!$H$4</f>
        <v>0</v>
      </c>
      <c r="I445" s="110" t="str">
        <f t="shared" si="22"/>
        <v>SQ080-B-OM----D</v>
      </c>
      <c r="J445" s="242">
        <f>'PVC 2 135'!E25</f>
        <v>0</v>
      </c>
    </row>
    <row r="446" spans="1:10" ht="12">
      <c r="A446" s="111" t="str">
        <f>SUBSTITUTE('PVC 2 135'!B29,"_",'PVC 2 135'!$E$27)</f>
        <v>OG-OSD---A-BUT-A</v>
      </c>
      <c r="B446" s="110">
        <f>'PVC 2 135'!$H$4</f>
        <v>0</v>
      </c>
      <c r="C446" s="110">
        <f>'PVC 2 135'!$H$7</f>
        <v>0</v>
      </c>
      <c r="D446" s="110">
        <f>'PVC 2 135'!$H$5</f>
        <v>0</v>
      </c>
      <c r="E446" s="110" t="str">
        <f>'PVC 2 135'!$H$6</f>
        <v>SHO</v>
      </c>
      <c r="F446" s="293">
        <f>'PVC 2 135'!$B$2</f>
        <v>0</v>
      </c>
      <c r="G446" s="244" t="str">
        <f>'PVC 2 135'!$B$7</f>
        <v>2019-04-1</v>
      </c>
      <c r="H446" s="110">
        <f>'PVC 2 135'!$H$4</f>
        <v>0</v>
      </c>
      <c r="I446" s="110" t="str">
        <f t="shared" si="22"/>
        <v>OG-OSD---A-BUT-A</v>
      </c>
      <c r="J446" s="242">
        <f>'PVC 2 135'!E29</f>
        <v>0</v>
      </c>
    </row>
    <row r="447" spans="1:10" ht="12">
      <c r="A447" s="111" t="str">
        <f>SUBSTITUTE('PVC 2 135'!B29,"_",'PVC 2 135'!$F$27)</f>
        <v>OG-OSD---B-BUT-A</v>
      </c>
      <c r="B447" s="110">
        <f>'PVC 2 135'!$H$4</f>
        <v>0</v>
      </c>
      <c r="C447" s="110">
        <f>'PVC 2 135'!$H$7</f>
        <v>0</v>
      </c>
      <c r="D447" s="110">
        <f>'PVC 2 135'!$H$5</f>
        <v>0</v>
      </c>
      <c r="E447" s="110" t="str">
        <f>'PVC 2 135'!$H$6</f>
        <v>SHO</v>
      </c>
      <c r="F447" s="293">
        <f>'PVC 2 135'!$B$2</f>
        <v>0</v>
      </c>
      <c r="G447" s="244" t="str">
        <f>'PVC 2 135'!$B$7</f>
        <v>2019-04-1</v>
      </c>
      <c r="H447" s="110">
        <f>'PVC 2 135'!$H$4</f>
        <v>0</v>
      </c>
      <c r="I447" s="110" t="str">
        <f>SUBSTITUTE(SUBSTITUTE(SUBSTITUTE(SUBSTITUTE(SUBSTITUTE(A447,"RS135","RS130",1),"SS090","SS087",1),"RO135","RO130",1),"OP090","OP087",1),"RS120","RS110",1)</f>
        <v>OG-OSD---B-BUT-A</v>
      </c>
      <c r="J447" s="242">
        <f>'PVC 2 135'!F29</f>
        <v>0</v>
      </c>
    </row>
    <row r="448" spans="1:10" ht="12">
      <c r="A448" s="111" t="str">
        <f>SUBSTITUTE('PVC 2 135'!B29,"_",'PVC 2 135'!$G$27)</f>
        <v>OG-OSD---G-BUT-A</v>
      </c>
      <c r="B448" s="110">
        <f>'PVC 2 135'!$H$4</f>
        <v>0</v>
      </c>
      <c r="C448" s="110">
        <f>'PVC 2 135'!$H$7</f>
        <v>0</v>
      </c>
      <c r="D448" s="110">
        <f>'PVC 2 135'!$H$5</f>
        <v>0</v>
      </c>
      <c r="E448" s="110" t="str">
        <f>'PVC 2 135'!$H$6</f>
        <v>SHO</v>
      </c>
      <c r="F448" s="293">
        <f>'PVC 2 135'!$B$2</f>
        <v>0</v>
      </c>
      <c r="G448" s="244" t="str">
        <f>'PVC 2 135'!$B$7</f>
        <v>2019-04-1</v>
      </c>
      <c r="H448" s="110">
        <f>'PVC 2 135'!$H$4</f>
        <v>0</v>
      </c>
      <c r="I448" s="110" t="str">
        <f>SUBSTITUTE(SUBSTITUTE(SUBSTITUTE(SUBSTITUTE(SUBSTITUTE(A448,"RS135","RS130",1),"SS090","SS087",1),"RO135","RO130",1),"OP090","OP087",1),"RS120","RS110",1)</f>
        <v>OG-OSD---G-BUT-A</v>
      </c>
      <c r="J448" s="242">
        <f>'PVC 2 135'!G29</f>
        <v>0</v>
      </c>
    </row>
    <row r="449" spans="1:10" ht="12">
      <c r="A449" s="111" t="str">
        <f>SUBSTITUTE('PVC 2 135'!B29,"_",'PVC 2 135'!$H$27)</f>
        <v>OG-OSD---V-BUT-A</v>
      </c>
      <c r="B449" s="110">
        <f>'PVC 2 135'!$H$4</f>
        <v>0</v>
      </c>
      <c r="C449" s="110">
        <f>'PVC 2 135'!$H$7</f>
        <v>0</v>
      </c>
      <c r="D449" s="110">
        <f>'PVC 2 135'!$H$5</f>
        <v>0</v>
      </c>
      <c r="E449" s="110" t="str">
        <f>'PVC 2 135'!$H$6</f>
        <v>SHO</v>
      </c>
      <c r="F449" s="293">
        <f>'PVC 2 135'!$B$2</f>
        <v>0</v>
      </c>
      <c r="G449" s="244" t="str">
        <f>'PVC 2 135'!$B$7</f>
        <v>2019-04-1</v>
      </c>
      <c r="H449" s="110">
        <f>'PVC 2 135'!$H$4</f>
        <v>0</v>
      </c>
      <c r="I449" s="110" t="str">
        <f>SUBSTITUTE(SUBSTITUTE(SUBSTITUTE(SUBSTITUTE(SUBSTITUTE(A449,"RS135","RS130",1),"SS090","SS087",1),"RO135","RO130",1),"OP090","OP087",1),"RS120","RS110",1)</f>
        <v>OG-OSD---V-BUT-A</v>
      </c>
      <c r="J449" s="242">
        <f>'PVC 2 135'!H29</f>
        <v>0</v>
      </c>
    </row>
    <row r="450" spans="1:10" ht="12">
      <c r="A450" s="111" t="str">
        <f>SUBSTITUTE('PVC 2 135'!B30,"_",'PVC 2 135'!$E$27)</f>
        <v>OG-POL110-KE110-K</v>
      </c>
      <c r="B450" s="110">
        <f>'PVC 2 135'!$H$4</f>
        <v>0</v>
      </c>
      <c r="C450" s="110">
        <f>'PVC 2 135'!$H$7</f>
        <v>0</v>
      </c>
      <c r="D450" s="110">
        <f>'PVC 2 135'!$H$5</f>
        <v>0</v>
      </c>
      <c r="E450" s="110" t="str">
        <f>'PVC 2 135'!$H$6</f>
        <v>SHO</v>
      </c>
      <c r="F450" s="293">
        <f>'PVC 2 135'!$B$2</f>
        <v>0</v>
      </c>
      <c r="G450" s="244" t="str">
        <f>'PVC 2 135'!$B$7</f>
        <v>2019-04-1</v>
      </c>
      <c r="H450" s="110">
        <f>'PVC 2 135'!$H$4</f>
        <v>0</v>
      </c>
      <c r="I450" s="110" t="str">
        <f>SUBSTITUTE(SUBSTITUTE(SUBSTITUTE(SUBSTITUTE(SUBSTITUTE(A450,"RS135","RS130",1),"SS090","SS087",1),"RO135","RO130",1),"OP090","OP087",1),"RS120","RS110",1)</f>
        <v>OG-POL110-KE110-K</v>
      </c>
      <c r="J450" s="242">
        <f>'PVC 2 135'!D30</f>
        <v>0</v>
      </c>
    </row>
    <row r="451" spans="1:10" ht="12">
      <c r="A451" s="111" t="str">
        <f>SUBSTITUTE('PVC 2 135'!B31,"_",'PVC 2 135'!$E$27)</f>
        <v>SPUNI---D-STW-D</v>
      </c>
      <c r="B451" s="110">
        <f>'PVC 2 135'!$H$4</f>
        <v>0</v>
      </c>
      <c r="C451" s="110">
        <f>'PVC 2 135'!$H$7</f>
        <v>0</v>
      </c>
      <c r="D451" s="110">
        <f>'PVC 2 135'!$H$5</f>
        <v>0</v>
      </c>
      <c r="E451" s="110" t="str">
        <f>'PVC 2 135'!$H$6</f>
        <v>SHO</v>
      </c>
      <c r="F451" s="293">
        <f>'PVC 2 135'!$B$2</f>
        <v>0</v>
      </c>
      <c r="G451" s="244" t="str">
        <f>'PVC 2 135'!$B$7</f>
        <v>2019-04-1</v>
      </c>
      <c r="H451" s="110">
        <f>'PVC 2 135'!$H$4</f>
        <v>0</v>
      </c>
      <c r="I451" s="110" t="str">
        <f aca="true" t="shared" si="23" ref="I451:I464">SUBSTITUTE(SUBSTITUTE(SUBSTITUTE(SUBSTITUTE(SUBSTITUTE(A451,"RS135","RS130",1),"SS090","SS087",1),"RO135","RO130",1),"OP090","OP087",1),"RS120","RS110",1)</f>
        <v>SPUNI---D-STW-D</v>
      </c>
      <c r="J451" s="242">
        <f>'PVC 2 135'!D31</f>
        <v>0</v>
      </c>
    </row>
    <row r="452" spans="1:10" ht="12">
      <c r="A452" s="111" t="str">
        <f>SUBSTITUTE('PVC 2 135'!B32,"_",'PVC 2 135'!$E$27)</f>
        <v>SPUNI---D-080-D</v>
      </c>
      <c r="B452" s="110">
        <f>'PVC 2 135'!$H$4</f>
        <v>0</v>
      </c>
      <c r="C452" s="110">
        <f>'PVC 2 135'!$H$7</f>
        <v>0</v>
      </c>
      <c r="D452" s="110">
        <f>'PVC 2 135'!$H$5</f>
        <v>0</v>
      </c>
      <c r="E452" s="110" t="str">
        <f>'PVC 2 135'!$H$6</f>
        <v>SHO</v>
      </c>
      <c r="F452" s="293">
        <f>'PVC 2 135'!$B$2</f>
        <v>0</v>
      </c>
      <c r="G452" s="244" t="str">
        <f>'PVC 2 135'!$B$7</f>
        <v>2019-04-1</v>
      </c>
      <c r="H452" s="110">
        <f>'PVC 2 135'!$H$4</f>
        <v>0</v>
      </c>
      <c r="I452" s="110" t="str">
        <f t="shared" si="23"/>
        <v>SPUNI---D-080-D</v>
      </c>
      <c r="J452" s="242">
        <f>'PVC 2 135'!D32</f>
        <v>0</v>
      </c>
    </row>
    <row r="453" spans="1:10" ht="12">
      <c r="A453" s="111" t="str">
        <f>SUBSTITUTE('PVC 2 135'!B33,"_",'PVC 2 135'!$E$27)</f>
        <v>SPUNI---D-100-D</v>
      </c>
      <c r="B453" s="110">
        <f>'PVC 2 135'!$H$4</f>
        <v>0</v>
      </c>
      <c r="C453" s="110">
        <f>'PVC 2 135'!$H$7</f>
        <v>0</v>
      </c>
      <c r="D453" s="110">
        <f>'PVC 2 135'!$H$5</f>
        <v>0</v>
      </c>
      <c r="E453" s="110" t="str">
        <f>'PVC 2 135'!$H$6</f>
        <v>SHO</v>
      </c>
      <c r="F453" s="293">
        <f>'PVC 2 135'!$B$2</f>
        <v>0</v>
      </c>
      <c r="G453" s="244" t="str">
        <f>'PVC 2 135'!$B$7</f>
        <v>2019-04-1</v>
      </c>
      <c r="H453" s="110">
        <f>'PVC 2 135'!$H$4</f>
        <v>0</v>
      </c>
      <c r="I453" s="110" t="str">
        <f t="shared" si="23"/>
        <v>SPUNI---D-100-D</v>
      </c>
      <c r="J453" s="242">
        <f>'PVC 2 135'!D33</f>
        <v>0</v>
      </c>
    </row>
    <row r="454" spans="1:10" ht="12">
      <c r="A454" s="111" t="str">
        <f>SUBSTITUTE('PVC 2 135'!B34,"_",'PVC 2 135'!$E$27)</f>
        <v>SPUNI---D-140-D</v>
      </c>
      <c r="B454" s="110">
        <f>'PVC 2 135'!$H$4</f>
        <v>0</v>
      </c>
      <c r="C454" s="110">
        <f>'PVC 2 135'!$H$7</f>
        <v>0</v>
      </c>
      <c r="D454" s="110">
        <f>'PVC 2 135'!$H$5</f>
        <v>0</v>
      </c>
      <c r="E454" s="110" t="str">
        <f>'PVC 2 135'!$H$6</f>
        <v>SHO</v>
      </c>
      <c r="F454" s="293">
        <f>'PVC 2 135'!$B$2</f>
        <v>0</v>
      </c>
      <c r="G454" s="244" t="str">
        <f>'PVC 2 135'!$B$7</f>
        <v>2019-04-1</v>
      </c>
      <c r="H454" s="110">
        <f>'PVC 2 135'!$H$4</f>
        <v>0</v>
      </c>
      <c r="I454" s="110" t="str">
        <f t="shared" si="23"/>
        <v>SPUNI---D-140-D</v>
      </c>
      <c r="J454" s="242">
        <f>'PVC 2 135'!D34</f>
        <v>0</v>
      </c>
    </row>
    <row r="455" spans="1:10" ht="12">
      <c r="A455" s="111" t="str">
        <f>SUBSTITUTE('PVC 2 135'!B35,"_",'PVC 2 135'!$E$27)</f>
        <v>SPUNI---D-180-D</v>
      </c>
      <c r="B455" s="110">
        <f>'PVC 2 135'!$H$4</f>
        <v>0</v>
      </c>
      <c r="C455" s="110">
        <f>'PVC 2 135'!$H$7</f>
        <v>0</v>
      </c>
      <c r="D455" s="110">
        <f>'PVC 2 135'!$H$5</f>
        <v>0</v>
      </c>
      <c r="E455" s="110" t="str">
        <f>'PVC 2 135'!$H$6</f>
        <v>SHO</v>
      </c>
      <c r="F455" s="293">
        <f>'PVC 2 135'!$B$2</f>
        <v>0</v>
      </c>
      <c r="G455" s="244" t="str">
        <f>'PVC 2 135'!$B$7</f>
        <v>2019-04-1</v>
      </c>
      <c r="H455" s="110">
        <f>'PVC 2 135'!$H$4</f>
        <v>0</v>
      </c>
      <c r="I455" s="110" t="str">
        <f t="shared" si="23"/>
        <v>SPUNI---D-180-D</v>
      </c>
      <c r="J455" s="242">
        <f>'PVC 2 135'!D35</f>
        <v>0</v>
      </c>
    </row>
    <row r="456" spans="1:10" ht="12">
      <c r="A456" s="111" t="str">
        <f>SUBSTITUTE('PVC 2 135'!B36,"_",'PVC 2 135'!$E$27)</f>
        <v>SPUNI---D-220-D</v>
      </c>
      <c r="B456" s="110">
        <f>'PVC 2 135'!$H$4</f>
        <v>0</v>
      </c>
      <c r="C456" s="110">
        <f>'PVC 2 135'!$H$7</f>
        <v>0</v>
      </c>
      <c r="D456" s="110">
        <f>'PVC 2 135'!$H$5</f>
        <v>0</v>
      </c>
      <c r="E456" s="110" t="str">
        <f>'PVC 2 135'!$H$6</f>
        <v>SHO</v>
      </c>
      <c r="F456" s="293">
        <f>'PVC 2 135'!$B$2</f>
        <v>0</v>
      </c>
      <c r="G456" s="244" t="str">
        <f>'PVC 2 135'!$B$7</f>
        <v>2019-04-1</v>
      </c>
      <c r="H456" s="110">
        <f>'PVC 2 135'!$H$4</f>
        <v>0</v>
      </c>
      <c r="I456" s="110" t="str">
        <f t="shared" si="23"/>
        <v>SPUNI---D-220-D</v>
      </c>
      <c r="J456" s="242">
        <f>'PVC 2 135'!D36</f>
        <v>0</v>
      </c>
    </row>
    <row r="457" spans="1:10" ht="12">
      <c r="A457" s="111" t="str">
        <f>SUBSTITUTE('PVC 2 135'!B37,"_",'PVC 2 135'!$E$27)</f>
        <v>SPUNI---D-250-D</v>
      </c>
      <c r="B457" s="110">
        <f>'PVC 2 135'!$H$4</f>
        <v>0</v>
      </c>
      <c r="C457" s="110">
        <f>'PVC 2 135'!$H$7</f>
        <v>0</v>
      </c>
      <c r="D457" s="110">
        <f>'PVC 2 135'!$H$5</f>
        <v>0</v>
      </c>
      <c r="E457" s="110" t="str">
        <f>'PVC 2 135'!$H$6</f>
        <v>SHO</v>
      </c>
      <c r="F457" s="293">
        <f>'PVC 2 135'!$B$2</f>
        <v>0</v>
      </c>
      <c r="G457" s="244" t="str">
        <f>'PVC 2 135'!$B$7</f>
        <v>2019-04-1</v>
      </c>
      <c r="H457" s="110">
        <f>'PVC 2 135'!$H$4</f>
        <v>0</v>
      </c>
      <c r="I457" s="110" t="str">
        <f t="shared" si="23"/>
        <v>SPUNI---D-250-D</v>
      </c>
      <c r="J457" s="242">
        <f>'PVC 2 135'!D37</f>
        <v>0</v>
      </c>
    </row>
    <row r="458" spans="1:10" ht="12">
      <c r="A458" s="111" t="str">
        <f>SUBSTITUTE('PVC 2 135'!B38,"_",'PVC 2 135'!$E$27)</f>
        <v>SPUNI---D-300-D</v>
      </c>
      <c r="B458" s="110">
        <f>'PVC 2 135'!$H$4</f>
        <v>0</v>
      </c>
      <c r="C458" s="110">
        <f>'PVC 2 135'!$H$7</f>
        <v>0</v>
      </c>
      <c r="D458" s="110">
        <f>'PVC 2 135'!$H$5</f>
        <v>0</v>
      </c>
      <c r="E458" s="110" t="str">
        <f>'PVC 2 135'!$H$6</f>
        <v>SHO</v>
      </c>
      <c r="F458" s="293">
        <f>'PVC 2 135'!$B$2</f>
        <v>0</v>
      </c>
      <c r="G458" s="244" t="str">
        <f>'PVC 2 135'!$B$7</f>
        <v>2019-04-1</v>
      </c>
      <c r="H458" s="110">
        <f>'PVC 2 135'!$H$4</f>
        <v>0</v>
      </c>
      <c r="I458" s="110" t="str">
        <f t="shared" si="23"/>
        <v>SPUNI---D-300-D</v>
      </c>
      <c r="J458" s="242">
        <f>'PVC 2 135'!D38</f>
        <v>0</v>
      </c>
    </row>
    <row r="459" spans="1:10" ht="12">
      <c r="A459" s="111" t="str">
        <f>SUBSTITUTE('PVC 2 135'!B39,"_",'PVC 2 135'!$E$27)</f>
        <v>RQ135---WK----G</v>
      </c>
      <c r="B459" s="110">
        <f>'PVC 2 135'!$H$4</f>
        <v>0</v>
      </c>
      <c r="C459" s="110">
        <f>'PVC 2 135'!$H$7</f>
        <v>0</v>
      </c>
      <c r="D459" s="110">
        <f>'PVC 2 135'!$H$5</f>
        <v>0</v>
      </c>
      <c r="E459" s="110" t="str">
        <f>'PVC 2 135'!$H$6</f>
        <v>SHO</v>
      </c>
      <c r="F459" s="293">
        <f>'PVC 2 135'!$B$2</f>
        <v>0</v>
      </c>
      <c r="G459" s="244" t="str">
        <f>'PVC 2 135'!$B$7</f>
        <v>2019-04-1</v>
      </c>
      <c r="H459" s="110">
        <f>'PVC 2 135'!$H$4</f>
        <v>0</v>
      </c>
      <c r="I459" s="110" t="str">
        <f t="shared" si="23"/>
        <v>RQ135---WK----G</v>
      </c>
      <c r="J459" s="242">
        <f>'PVC 2 135'!D39</f>
        <v>0</v>
      </c>
    </row>
    <row r="460" spans="1:10" ht="12">
      <c r="A460" s="111" t="str">
        <f>SUBSTITUTE('PVC 2 135'!B40,"_",'PVC 2 135'!$E$27)</f>
        <v>RUUNI---SP400</v>
      </c>
      <c r="B460" s="110">
        <f>'PVC 2 135'!$H$4</f>
        <v>0</v>
      </c>
      <c r="C460" s="110">
        <f>'PVC 2 135'!$H$7</f>
        <v>0</v>
      </c>
      <c r="D460" s="110">
        <f>'PVC 2 135'!$H$5</f>
        <v>0</v>
      </c>
      <c r="E460" s="110" t="str">
        <f>'PVC 2 135'!$H$6</f>
        <v>SHO</v>
      </c>
      <c r="F460" s="293">
        <f>'PVC 2 135'!$B$2</f>
        <v>0</v>
      </c>
      <c r="G460" s="244" t="str">
        <f>'PVC 2 135'!$B$7</f>
        <v>2019-04-1</v>
      </c>
      <c r="H460" s="110">
        <f>'PVC 2 135'!$H$4</f>
        <v>0</v>
      </c>
      <c r="I460" s="110" t="str">
        <f t="shared" si="23"/>
        <v>RUUNI---SP400</v>
      </c>
      <c r="J460" s="242">
        <f>'PVC 2 135'!D40</f>
        <v>0</v>
      </c>
    </row>
    <row r="461" spans="1:10" ht="12">
      <c r="A461" s="111" t="str">
        <f>SUBSTITUTE('PVC 2 135'!B41,"_",'PVC 2 135'!$E$27)</f>
        <v>OG-OSD----KOSZ-A</v>
      </c>
      <c r="B461" s="110">
        <f>'PVC 2 135'!$H$4</f>
        <v>0</v>
      </c>
      <c r="C461" s="110">
        <f>'PVC 2 135'!$H$7</f>
        <v>0</v>
      </c>
      <c r="D461" s="110">
        <f>'PVC 2 135'!$H$5</f>
        <v>0</v>
      </c>
      <c r="E461" s="110" t="str">
        <f>'PVC 2 135'!$H$6</f>
        <v>SHO</v>
      </c>
      <c r="F461" s="293">
        <f>'PVC 2 135'!$B$2</f>
        <v>0</v>
      </c>
      <c r="G461" s="244" t="str">
        <f>'PVC 2 135'!$B$7</f>
        <v>2019-04-1</v>
      </c>
      <c r="H461" s="110">
        <f>'PVC 2 135'!$H$4</f>
        <v>0</v>
      </c>
      <c r="I461" s="110" t="str">
        <f t="shared" si="23"/>
        <v>OG-OSD----KOSZ-A</v>
      </c>
      <c r="J461" s="242">
        <f>'PVC 2 135'!D41</f>
        <v>0</v>
      </c>
    </row>
    <row r="462" spans="1:10" ht="12">
      <c r="A462" s="111" t="str">
        <f>SUBSTITUTE('PVC 2 135'!B42,"_",'PVC 2 135'!$E$27)</f>
        <v>OG-OSD---A-KLV-A</v>
      </c>
      <c r="B462" s="110">
        <f>'PVC 2 135'!$H$4</f>
        <v>0</v>
      </c>
      <c r="C462" s="110">
        <f>'PVC 2 135'!$H$7</f>
        <v>0</v>
      </c>
      <c r="D462" s="110">
        <f>'PVC 2 135'!$H$5</f>
        <v>0</v>
      </c>
      <c r="E462" s="110" t="str">
        <f>'PVC 2 135'!$H$6</f>
        <v>SHO</v>
      </c>
      <c r="F462" s="293">
        <f>'PVC 2 135'!$B$2</f>
        <v>0</v>
      </c>
      <c r="G462" s="244" t="str">
        <f>'PVC 2 135'!$B$7</f>
        <v>2019-04-1</v>
      </c>
      <c r="H462" s="110">
        <f>'PVC 2 135'!$H$4</f>
        <v>0</v>
      </c>
      <c r="I462" s="110" t="str">
        <f t="shared" si="23"/>
        <v>OG-OSD---A-KLV-A</v>
      </c>
      <c r="J462" s="242">
        <f>'PVC 2 135'!E42</f>
        <v>0</v>
      </c>
    </row>
    <row r="463" spans="1:10" ht="12">
      <c r="A463" s="111" t="str">
        <f>SUBSTITUTE('PVC 2 135'!B42,"_",'PVC 2 135'!$F$27)</f>
        <v>OG-OSD---B-KLV-A</v>
      </c>
      <c r="B463" s="110">
        <f>'PVC 2 135'!$H$4</f>
        <v>0</v>
      </c>
      <c r="C463" s="110">
        <f>'PVC 2 135'!$H$7</f>
        <v>0</v>
      </c>
      <c r="D463" s="110">
        <f>'PVC 2 135'!$H$5</f>
        <v>0</v>
      </c>
      <c r="E463" s="110" t="str">
        <f>'PVC 2 135'!$H$6</f>
        <v>SHO</v>
      </c>
      <c r="F463" s="293">
        <f>'PVC 2 135'!$B$2</f>
        <v>0</v>
      </c>
      <c r="G463" s="244" t="str">
        <f>'PVC 2 135'!$B$7</f>
        <v>2019-04-1</v>
      </c>
      <c r="H463" s="110">
        <f>'PVC 2 135'!$H$4</f>
        <v>0</v>
      </c>
      <c r="I463" s="110" t="str">
        <f t="shared" si="23"/>
        <v>OG-OSD---B-KLV-A</v>
      </c>
      <c r="J463" s="242">
        <f>'PVC 2 135'!F42</f>
        <v>0</v>
      </c>
    </row>
    <row r="464" spans="1:10" ht="12">
      <c r="A464" s="111" t="str">
        <f>SUBSTITUTE('PVC 2 135'!B42,"_",'PVC 2 135'!$G$27)</f>
        <v>OG-OSD---G-KLV-A</v>
      </c>
      <c r="B464" s="110">
        <f>'PVC 2 135'!$H$4</f>
        <v>0</v>
      </c>
      <c r="C464" s="110">
        <f>'PVC 2 135'!$H$7</f>
        <v>0</v>
      </c>
      <c r="D464" s="110">
        <f>'PVC 2 135'!$H$5</f>
        <v>0</v>
      </c>
      <c r="E464" s="110" t="str">
        <f>'PVC 2 135'!$H$6</f>
        <v>SHO</v>
      </c>
      <c r="F464" s="293">
        <f>'PVC 2 135'!$B$2</f>
        <v>0</v>
      </c>
      <c r="G464" s="244" t="str">
        <f>'PVC 2 135'!$B$7</f>
        <v>2019-04-1</v>
      </c>
      <c r="H464" s="110">
        <f>'PVC 2 135'!$H$4</f>
        <v>0</v>
      </c>
      <c r="I464" s="110" t="str">
        <f t="shared" si="23"/>
        <v>OG-OSD---G-KLV-A</v>
      </c>
      <c r="J464" s="242">
        <f>'PVC 2 135'!G42</f>
        <v>0</v>
      </c>
    </row>
    <row r="465" spans="1:10" ht="12">
      <c r="A465" s="111" t="str">
        <f>SUBSTITUTE('PVC 2 135'!B42,"_",'PVC 2 135'!$H$27)</f>
        <v>OG-OSD---V-KLV-A</v>
      </c>
      <c r="B465" s="110">
        <f>'PVC 2 135'!$H$4</f>
        <v>0</v>
      </c>
      <c r="C465" s="110">
        <f>'PVC 2 135'!$H$7</f>
        <v>0</v>
      </c>
      <c r="D465" s="110">
        <f>'PVC 2 135'!$H$5</f>
        <v>0</v>
      </c>
      <c r="E465" s="110" t="str">
        <f>'PVC 2 135'!$H$6</f>
        <v>SHO</v>
      </c>
      <c r="F465" s="293">
        <f>'PVC 2 135'!$B$2</f>
        <v>0</v>
      </c>
      <c r="G465" s="244" t="str">
        <f>'PVC 2 135'!$B$7</f>
        <v>2019-04-1</v>
      </c>
      <c r="H465" s="110">
        <f>'PVC 2 135'!$H$4</f>
        <v>0</v>
      </c>
      <c r="I465" s="110" t="str">
        <f>SUBSTITUTE(SUBSTITUTE(SUBSTITUTE(SUBSTITUTE(SUBSTITUTE(A465,"RS135","RS130",1),"SS090","SS087",1),"RO135","RO130",1),"OP090","OP087",1),"RS120","RS110",1)</f>
        <v>OG-OSD---V-KLV-A</v>
      </c>
      <c r="J465" s="242">
        <f>'PVC 2 135'!H42</f>
        <v>0</v>
      </c>
    </row>
    <row r="466" spans="1:10" ht="12">
      <c r="A466" s="111" t="str">
        <f>SUBSTITUTE('PVC 2 135'!B43,"_",'PVC 2 135'!$E$27)</f>
        <v>OG-OSD---A-KLR-A</v>
      </c>
      <c r="B466" s="110">
        <f>'PVC 2 135'!$H$4</f>
        <v>0</v>
      </c>
      <c r="C466" s="110">
        <f>'PVC 2 135'!$H$7</f>
        <v>0</v>
      </c>
      <c r="D466" s="110">
        <f>'PVC 2 135'!$H$5</f>
        <v>0</v>
      </c>
      <c r="E466" s="110" t="str">
        <f>'PVC 2 135'!$H$6</f>
        <v>SHO</v>
      </c>
      <c r="F466" s="293">
        <f>'PVC 2 135'!$B$2</f>
        <v>0</v>
      </c>
      <c r="G466" s="244" t="str">
        <f>'PVC 2 135'!$B$7</f>
        <v>2019-04-1</v>
      </c>
      <c r="H466" s="110">
        <f>'PVC 2 135'!$H$4</f>
        <v>0</v>
      </c>
      <c r="I466" s="110" t="str">
        <f aca="true" t="shared" si="24" ref="I466:I472">SUBSTITUTE(SUBSTITUTE(SUBSTITUTE(SUBSTITUTE(SUBSTITUTE(A466,"RS135","RS130",1),"SS090","SS087",1),"RO135","RO130",1),"OP090","OP087",1),"RS120","RS110",1)</f>
        <v>OG-OSD---A-KLR-A</v>
      </c>
      <c r="J466" s="242">
        <f>'PVC 2 135'!E43</f>
        <v>0</v>
      </c>
    </row>
    <row r="467" spans="1:10" ht="12">
      <c r="A467" s="111" t="str">
        <f>SUBSTITUTE('PVC 2 135'!B43,"_",'PVC 2 135'!$F$27)</f>
        <v>OG-OSD---B-KLR-A</v>
      </c>
      <c r="B467" s="110">
        <f>'PVC 2 135'!$H$4</f>
        <v>0</v>
      </c>
      <c r="C467" s="110">
        <f>'PVC 2 135'!$H$7</f>
        <v>0</v>
      </c>
      <c r="D467" s="110">
        <f>'PVC 2 135'!$H$5</f>
        <v>0</v>
      </c>
      <c r="E467" s="110" t="str">
        <f>'PVC 2 135'!$H$6</f>
        <v>SHO</v>
      </c>
      <c r="F467" s="293">
        <f>'PVC 2 135'!$B$2</f>
        <v>0</v>
      </c>
      <c r="G467" s="244" t="str">
        <f>'PVC 2 135'!$B$7</f>
        <v>2019-04-1</v>
      </c>
      <c r="H467" s="110">
        <f>'PVC 2 135'!$H$4</f>
        <v>0</v>
      </c>
      <c r="I467" s="110" t="str">
        <f t="shared" si="24"/>
        <v>OG-OSD---B-KLR-A</v>
      </c>
      <c r="J467" s="242">
        <f>'PVC 2 135'!F43</f>
        <v>0</v>
      </c>
    </row>
    <row r="468" spans="1:10" ht="12">
      <c r="A468" s="111" t="str">
        <f>SUBSTITUTE('PVC 2 135'!B43,"_",'PVC 2 135'!$G$27)</f>
        <v>OG-OSD---G-KLR-A</v>
      </c>
      <c r="B468" s="110">
        <f>'PVC 2 135'!$H$4</f>
        <v>0</v>
      </c>
      <c r="C468" s="110">
        <f>'PVC 2 135'!$H$7</f>
        <v>0</v>
      </c>
      <c r="D468" s="110">
        <f>'PVC 2 135'!$H$5</f>
        <v>0</v>
      </c>
      <c r="E468" s="110" t="str">
        <f>'PVC 2 135'!$H$6</f>
        <v>SHO</v>
      </c>
      <c r="F468" s="293">
        <f>'PVC 2 135'!$B$2</f>
        <v>0</v>
      </c>
      <c r="G468" s="244" t="str">
        <f>'PVC 2 135'!$B$7</f>
        <v>2019-04-1</v>
      </c>
      <c r="H468" s="110">
        <f>'PVC 2 135'!$H$4</f>
        <v>0</v>
      </c>
      <c r="I468" s="110" t="str">
        <f t="shared" si="24"/>
        <v>OG-OSD---G-KLR-A</v>
      </c>
      <c r="J468" s="242">
        <f>'PVC 2 135'!G43</f>
        <v>0</v>
      </c>
    </row>
    <row r="469" spans="1:10" ht="12">
      <c r="A469" s="111" t="str">
        <f>SUBSTITUTE('PVC 2 135'!B43,"_",'PVC 2 135'!$H$27)</f>
        <v>OG-OSD---V-KLR-A</v>
      </c>
      <c r="B469" s="110">
        <f>'PVC 2 135'!$H$4</f>
        <v>0</v>
      </c>
      <c r="C469" s="110">
        <f>'PVC 2 135'!$H$7</f>
        <v>0</v>
      </c>
      <c r="D469" s="110">
        <f>'PVC 2 135'!$H$5</f>
        <v>0</v>
      </c>
      <c r="E469" s="110" t="str">
        <f>'PVC 2 135'!$H$6</f>
        <v>SHO</v>
      </c>
      <c r="F469" s="293">
        <f>'PVC 2 135'!$B$2</f>
        <v>0</v>
      </c>
      <c r="G469" s="244" t="str">
        <f>'PVC 2 135'!$B$7</f>
        <v>2019-04-1</v>
      </c>
      <c r="H469" s="110">
        <f>'PVC 2 135'!$H$4</f>
        <v>0</v>
      </c>
      <c r="I469" s="110" t="str">
        <f>SUBSTITUTE(SUBSTITUTE(SUBSTITUTE(SUBSTITUTE(SUBSTITUTE(A469,"RS135","RS130",1),"SS090","SS087",1),"RO135","RO130",1),"OP090","OP087",1),"RS120","RS110",1)</f>
        <v>OG-OSD---V-KLR-A</v>
      </c>
      <c r="J469" s="242">
        <f>'PVC 2 135'!H43</f>
        <v>0</v>
      </c>
    </row>
    <row r="470" spans="1:10" ht="12">
      <c r="A470" s="111" t="str">
        <f>SUBSTITUTE('PVC 2 135'!B44,"_",'PVC 2 135'!$E$27)</f>
        <v>OG-ZATP2-A-BUT-D</v>
      </c>
      <c r="B470" s="110">
        <f>'PVC 2 135'!$H$4</f>
        <v>0</v>
      </c>
      <c r="C470" s="110">
        <f>'PVC 2 135'!$H$7</f>
        <v>0</v>
      </c>
      <c r="D470" s="110">
        <f>'PVC 2 135'!$H$5</f>
        <v>0</v>
      </c>
      <c r="E470" s="110" t="str">
        <f>'PVC 2 135'!$H$6</f>
        <v>SHO</v>
      </c>
      <c r="F470" s="293">
        <f>'PVC 2 135'!$B$2</f>
        <v>0</v>
      </c>
      <c r="G470" s="244" t="str">
        <f>'PVC 2 135'!$B$7</f>
        <v>2019-04-1</v>
      </c>
      <c r="H470" s="110">
        <f>'PVC 2 135'!$H$4</f>
        <v>0</v>
      </c>
      <c r="I470" s="110" t="str">
        <f t="shared" si="24"/>
        <v>OG-ZATP2-A-BUT-D</v>
      </c>
      <c r="J470" s="242">
        <f>'PVC 2 135'!E44</f>
        <v>0</v>
      </c>
    </row>
    <row r="471" spans="1:10" ht="12">
      <c r="A471" s="111" t="str">
        <f>SUBSTITUTE('PVC 2 135'!B44,"_",'PVC 2 135'!$F$27)</f>
        <v>OG-ZATP2-B-BUT-D</v>
      </c>
      <c r="B471" s="110">
        <f>'PVC 2 135'!$H$4</f>
        <v>0</v>
      </c>
      <c r="C471" s="110">
        <f>'PVC 2 135'!$H$7</f>
        <v>0</v>
      </c>
      <c r="D471" s="110">
        <f>'PVC 2 135'!$H$5</f>
        <v>0</v>
      </c>
      <c r="E471" s="110" t="str">
        <f>'PVC 2 135'!$H$6</f>
        <v>SHO</v>
      </c>
      <c r="F471" s="293">
        <f>'PVC 2 135'!$B$2</f>
        <v>0</v>
      </c>
      <c r="G471" s="244" t="str">
        <f>'PVC 2 135'!$B$7</f>
        <v>2019-04-1</v>
      </c>
      <c r="H471" s="110">
        <f>'PVC 2 135'!$H$4</f>
        <v>0</v>
      </c>
      <c r="I471" s="110" t="str">
        <f t="shared" si="24"/>
        <v>OG-ZATP2-B-BUT-D</v>
      </c>
      <c r="J471" s="242">
        <f>'PVC 2 135'!F44</f>
        <v>0</v>
      </c>
    </row>
    <row r="472" spans="1:10" ht="12">
      <c r="A472" s="111" t="str">
        <f>SUBSTITUTE('PVC 2 135'!B44,"_",'PVC 2 135'!$G$27)</f>
        <v>OG-ZATP2-G-BUT-D</v>
      </c>
      <c r="B472" s="110">
        <f>'PVC 2 135'!$H$4</f>
        <v>0</v>
      </c>
      <c r="C472" s="110">
        <f>'PVC 2 135'!$H$7</f>
        <v>0</v>
      </c>
      <c r="D472" s="110">
        <f>'PVC 2 135'!$H$5</f>
        <v>0</v>
      </c>
      <c r="E472" s="110" t="str">
        <f>'PVC 2 135'!$H$6</f>
        <v>SHO</v>
      </c>
      <c r="F472" s="293">
        <f>'PVC 2 135'!$B$2</f>
        <v>0</v>
      </c>
      <c r="G472" s="244" t="str">
        <f>'PVC 2 135'!$B$7</f>
        <v>2019-04-1</v>
      </c>
      <c r="H472" s="110">
        <f>'PVC 2 135'!$H$4</f>
        <v>0</v>
      </c>
      <c r="I472" s="110" t="str">
        <f t="shared" si="24"/>
        <v>OG-ZATP2-G-BUT-D</v>
      </c>
      <c r="J472" s="242">
        <f>'PVC 2 135'!G44</f>
        <v>0</v>
      </c>
    </row>
    <row r="473" spans="2:10" ht="12">
      <c r="B473" s="110"/>
      <c r="C473" s="110"/>
      <c r="D473" s="110"/>
      <c r="E473" s="110"/>
      <c r="F473" s="110"/>
      <c r="G473" s="244"/>
      <c r="H473" s="110"/>
      <c r="I473" s="110"/>
      <c r="J473" s="110"/>
    </row>
    <row r="474" spans="1:7" s="112" customFormat="1" ht="18">
      <c r="A474" s="294">
        <f>'PVC 90 i 110'!B62+'PVC 130'!H69+'PVC 150'!I41+'PVC 2 135'!H52</f>
        <v>0</v>
      </c>
      <c r="B474" s="116" t="s">
        <v>188</v>
      </c>
      <c r="G474" s="246"/>
    </row>
    <row r="475" ht="12">
      <c r="B475" s="110"/>
    </row>
    <row r="476" ht="12">
      <c r="B476" s="110"/>
    </row>
    <row r="477" ht="12">
      <c r="B477" s="110"/>
    </row>
  </sheetData>
  <sheetProtection password="EF5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Galeco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tpiotrowski</dc:creator>
  <cp:keywords/>
  <dc:description/>
  <cp:lastModifiedBy>Agnieszka Głowacz</cp:lastModifiedBy>
  <cp:lastPrinted>2018-03-08T09:17:50Z</cp:lastPrinted>
  <dcterms:created xsi:type="dcterms:W3CDTF">2007-03-07T19:25:50Z</dcterms:created>
  <dcterms:modified xsi:type="dcterms:W3CDTF">2019-04-01T10:03:03Z</dcterms:modified>
  <cp:category/>
  <cp:version/>
  <cp:contentType/>
  <cp:contentStatus/>
</cp:coreProperties>
</file>